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õnisPelapson\Documents\Töö\Pärnu (koos Verston OÜ-ga)\TSTK\"/>
    </mc:Choice>
  </mc:AlternateContent>
  <xr:revisionPtr revIDLastSave="0" documentId="13_ncr:1_{4274A935-27F0-4F9A-B84D-C5F893D16CE8}" xr6:coauthVersionLast="47" xr6:coauthVersionMax="47" xr10:uidLastSave="{00000000-0000-0000-0000-000000000000}"/>
  <bookViews>
    <workbookView xWindow="-108" yWindow="-108" windowWidth="23256" windowHeight="12576" xr2:uid="{2EF40CF5-576E-4D0E-997E-2BD0D5925119}"/>
  </bookViews>
  <sheets>
    <sheet name="Pärn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4" i="2" l="1"/>
  <c r="X8" i="2" s="1"/>
  <c r="X9" i="2"/>
  <c r="W9" i="2"/>
  <c r="V9" i="2"/>
  <c r="U9" i="2"/>
  <c r="T9" i="2"/>
  <c r="S9" i="2"/>
  <c r="X7" i="2"/>
  <c r="X6" i="2"/>
  <c r="X5" i="2"/>
  <c r="Q9" i="2"/>
  <c r="R9" i="2"/>
  <c r="X2" i="2"/>
  <c r="W2" i="2"/>
  <c r="V2" i="2"/>
  <c r="U2" i="2"/>
  <c r="T2" i="2"/>
  <c r="S2" i="2"/>
  <c r="R2" i="2"/>
  <c r="Q2" i="2"/>
  <c r="G421" i="2"/>
  <c r="G420" i="2"/>
  <c r="G422" i="2"/>
  <c r="G419" i="2"/>
  <c r="G418" i="2"/>
  <c r="G417" i="2"/>
  <c r="G416" i="2"/>
  <c r="G413" i="2"/>
  <c r="G410" i="2"/>
  <c r="G407" i="2"/>
  <c r="G408" i="2" s="1"/>
  <c r="G361" i="2"/>
  <c r="G360" i="2"/>
  <c r="G192" i="2"/>
  <c r="G191" i="2"/>
  <c r="G317" i="2"/>
  <c r="G347" i="2"/>
  <c r="G346" i="2"/>
  <c r="G315" i="2"/>
  <c r="G345" i="2"/>
  <c r="G344" i="2"/>
  <c r="G342" i="2"/>
  <c r="G331" i="2"/>
  <c r="X10" i="2" l="1"/>
  <c r="G400" i="2"/>
  <c r="G399" i="2"/>
  <c r="G398" i="2"/>
  <c r="G397" i="2"/>
  <c r="G396" i="2"/>
  <c r="G395" i="2"/>
  <c r="G394" i="2"/>
  <c r="G393" i="2"/>
  <c r="G392" i="2"/>
  <c r="G391" i="2"/>
  <c r="G390" i="2"/>
  <c r="G389" i="2"/>
  <c r="G386" i="2"/>
  <c r="G385" i="2"/>
  <c r="G382" i="2"/>
  <c r="G379" i="2"/>
  <c r="G372" i="2"/>
  <c r="G371" i="2"/>
  <c r="G370" i="2"/>
  <c r="G369" i="2"/>
  <c r="G368" i="2"/>
  <c r="G367" i="2"/>
  <c r="G366" i="2"/>
  <c r="G365" i="2"/>
  <c r="G364" i="2"/>
  <c r="G359" i="2"/>
  <c r="G358" i="2"/>
  <c r="G357" i="2"/>
  <c r="G356" i="2"/>
  <c r="G353" i="2"/>
  <c r="G352" i="2"/>
  <c r="G351" i="2"/>
  <c r="G350" i="2"/>
  <c r="G343" i="2"/>
  <c r="G341" i="2"/>
  <c r="G340" i="2"/>
  <c r="G333" i="2"/>
  <c r="G332" i="2"/>
  <c r="G330" i="2"/>
  <c r="G329" i="2"/>
  <c r="G328" i="2"/>
  <c r="G325" i="2"/>
  <c r="G324" i="2"/>
  <c r="G323" i="2"/>
  <c r="G320" i="2"/>
  <c r="G316" i="2"/>
  <c r="G314" i="2"/>
  <c r="G313" i="2"/>
  <c r="G312" i="2"/>
  <c r="G311" i="2"/>
  <c r="G304" i="2"/>
  <c r="G303" i="2"/>
  <c r="G302" i="2"/>
  <c r="G301" i="2"/>
  <c r="G300" i="2"/>
  <c r="G299" i="2"/>
  <c r="G298" i="2"/>
  <c r="G295" i="2"/>
  <c r="G294" i="2"/>
  <c r="G293" i="2"/>
  <c r="G292" i="2"/>
  <c r="G291" i="2"/>
  <c r="G288" i="2"/>
  <c r="G285" i="2"/>
  <c r="G278" i="2"/>
  <c r="G277" i="2"/>
  <c r="G276" i="2"/>
  <c r="G275" i="2"/>
  <c r="G274" i="2"/>
  <c r="G273" i="2"/>
  <c r="G270" i="2"/>
  <c r="G269" i="2"/>
  <c r="G268" i="2"/>
  <c r="G267" i="2"/>
  <c r="G266" i="2"/>
  <c r="G263" i="2"/>
  <c r="G260" i="2"/>
  <c r="G253" i="2"/>
  <c r="G252" i="2"/>
  <c r="G251" i="2"/>
  <c r="G250" i="2"/>
  <c r="G249" i="2"/>
  <c r="G248" i="2"/>
  <c r="G247" i="2"/>
  <c r="G246" i="2"/>
  <c r="G245" i="2"/>
  <c r="G242" i="2"/>
  <c r="G241" i="2"/>
  <c r="G238" i="2"/>
  <c r="G237" i="2"/>
  <c r="G234" i="2"/>
  <c r="G227" i="2"/>
  <c r="G226" i="2"/>
  <c r="G225" i="2"/>
  <c r="G224" i="2"/>
  <c r="G221" i="2"/>
  <c r="G218" i="2"/>
  <c r="G215" i="2"/>
  <c r="P2" i="2"/>
  <c r="O2" i="2"/>
  <c r="N2" i="2"/>
  <c r="M2" i="2"/>
  <c r="L2" i="2"/>
  <c r="K2" i="2"/>
  <c r="J2" i="2"/>
  <c r="G1" i="2"/>
  <c r="G409" i="2" s="1"/>
  <c r="G77" i="2"/>
  <c r="G76" i="2"/>
  <c r="G75" i="2"/>
  <c r="G74" i="2"/>
  <c r="G68" i="2"/>
  <c r="G67" i="2"/>
  <c r="G66" i="2"/>
  <c r="G65" i="2"/>
  <c r="G64" i="2"/>
  <c r="G63" i="2"/>
  <c r="G62" i="2"/>
  <c r="G61" i="2"/>
  <c r="G102" i="2"/>
  <c r="G101" i="2"/>
  <c r="G100" i="2"/>
  <c r="G99" i="2"/>
  <c r="G199" i="2"/>
  <c r="G198" i="2"/>
  <c r="G197" i="2"/>
  <c r="G196" i="2"/>
  <c r="G195" i="2"/>
  <c r="G193" i="2"/>
  <c r="G194" i="2"/>
  <c r="G202" i="2"/>
  <c r="G190" i="2"/>
  <c r="G189" i="2"/>
  <c r="G411" i="2" l="1"/>
  <c r="G412" i="2" s="1"/>
  <c r="G387" i="2"/>
  <c r="G388" i="2" s="1"/>
  <c r="W7" i="2" s="1"/>
  <c r="G383" i="2"/>
  <c r="G384" i="2" s="1"/>
  <c r="W6" i="2" s="1"/>
  <c r="G354" i="2"/>
  <c r="G355" i="2" s="1"/>
  <c r="V6" i="2" s="1"/>
  <c r="G362" i="2"/>
  <c r="G363" i="2" s="1"/>
  <c r="V7" i="2" s="1"/>
  <c r="G289" i="2"/>
  <c r="G290" i="2" s="1"/>
  <c r="T6" i="2" s="1"/>
  <c r="G373" i="2"/>
  <c r="G374" i="2" s="1"/>
  <c r="V8" i="2" s="1"/>
  <c r="G401" i="2"/>
  <c r="G402" i="2" s="1"/>
  <c r="W8" i="2" s="1"/>
  <c r="G380" i="2"/>
  <c r="G381" i="2" s="1"/>
  <c r="W5" i="2" s="1"/>
  <c r="G264" i="2"/>
  <c r="G265" i="2" s="1"/>
  <c r="S6" i="2" s="1"/>
  <c r="G286" i="2"/>
  <c r="G287" i="2" s="1"/>
  <c r="T5" i="2" s="1"/>
  <c r="G348" i="2"/>
  <c r="G349" i="2" s="1"/>
  <c r="V5" i="2" s="1"/>
  <c r="G334" i="2"/>
  <c r="G335" i="2" s="1"/>
  <c r="U8" i="2" s="1"/>
  <c r="G326" i="2"/>
  <c r="G327" i="2" s="1"/>
  <c r="U7" i="2" s="1"/>
  <c r="G321" i="2"/>
  <c r="G322" i="2" s="1"/>
  <c r="U6" i="2" s="1"/>
  <c r="G318" i="2"/>
  <c r="G319" i="2" s="1"/>
  <c r="U5" i="2" s="1"/>
  <c r="G305" i="2"/>
  <c r="G306" i="2" s="1"/>
  <c r="T8" i="2" s="1"/>
  <c r="G296" i="2"/>
  <c r="G297" i="2" s="1"/>
  <c r="T7" i="2" s="1"/>
  <c r="G239" i="2"/>
  <c r="G240" i="2" s="1"/>
  <c r="R6" i="2" s="1"/>
  <c r="G261" i="2"/>
  <c r="G262" i="2" s="1"/>
  <c r="S5" i="2" s="1"/>
  <c r="G271" i="2"/>
  <c r="G272" i="2" s="1"/>
  <c r="S7" i="2" s="1"/>
  <c r="G243" i="2"/>
  <c r="G244" i="2" s="1"/>
  <c r="R7" i="2" s="1"/>
  <c r="G216" i="2"/>
  <c r="G217" i="2" s="1"/>
  <c r="Q5" i="2" s="1"/>
  <c r="G235" i="2"/>
  <c r="G236" i="2" s="1"/>
  <c r="R5" i="2" s="1"/>
  <c r="G254" i="2"/>
  <c r="G255" i="2" s="1"/>
  <c r="R8" i="2" s="1"/>
  <c r="R10" i="2" s="1"/>
  <c r="G279" i="2"/>
  <c r="G280" i="2" s="1"/>
  <c r="S8" i="2" s="1"/>
  <c r="G228" i="2"/>
  <c r="G229" i="2" s="1"/>
  <c r="Q8" i="2" s="1"/>
  <c r="G222" i="2"/>
  <c r="G223" i="2" s="1"/>
  <c r="Q7" i="2" s="1"/>
  <c r="G219" i="2"/>
  <c r="G220" i="2" s="1"/>
  <c r="Q6" i="2" s="1"/>
  <c r="G200" i="2"/>
  <c r="G206" i="2"/>
  <c r="G209" i="2"/>
  <c r="G203" i="2"/>
  <c r="G204" i="2" s="1"/>
  <c r="G12" i="2"/>
  <c r="W10" i="2" l="1"/>
  <c r="T10" i="2"/>
  <c r="S10" i="2"/>
  <c r="V10" i="2"/>
  <c r="U10" i="2"/>
  <c r="Q10" i="2"/>
  <c r="G414" i="2"/>
  <c r="G415" i="2" s="1"/>
  <c r="G210" i="2"/>
  <c r="P8" i="2" s="1"/>
  <c r="G201" i="2"/>
  <c r="P5" i="2" s="1"/>
  <c r="G207" i="2"/>
  <c r="P7" i="2" s="1"/>
  <c r="G161" i="2"/>
  <c r="G162" i="2" s="1"/>
  <c r="G108" i="2"/>
  <c r="G107" i="2"/>
  <c r="G31" i="2"/>
  <c r="G30" i="2"/>
  <c r="G29" i="2"/>
  <c r="G69" i="2"/>
  <c r="G136" i="2"/>
  <c r="G60" i="2"/>
  <c r="G135" i="2"/>
  <c r="G134" i="2"/>
  <c r="G133" i="2"/>
  <c r="G132" i="2"/>
  <c r="G131" i="2"/>
  <c r="G182" i="2"/>
  <c r="G181" i="2"/>
  <c r="G180" i="2"/>
  <c r="G179" i="2"/>
  <c r="G176" i="2"/>
  <c r="G175" i="2"/>
  <c r="G174" i="2"/>
  <c r="G173" i="2"/>
  <c r="G170" i="2"/>
  <c r="G167" i="2"/>
  <c r="G158" i="2"/>
  <c r="G157" i="2"/>
  <c r="G156" i="2"/>
  <c r="G155" i="2"/>
  <c r="G154" i="2"/>
  <c r="G153" i="2"/>
  <c r="G152" i="2"/>
  <c r="G149" i="2"/>
  <c r="G146" i="2"/>
  <c r="G143" i="2"/>
  <c r="G130" i="2"/>
  <c r="G129" i="2"/>
  <c r="G128" i="2"/>
  <c r="G125" i="2"/>
  <c r="G124" i="2"/>
  <c r="G123" i="2"/>
  <c r="G120" i="2"/>
  <c r="G117" i="2"/>
  <c r="G104" i="2"/>
  <c r="G103" i="2"/>
  <c r="G98" i="2"/>
  <c r="G97" i="2"/>
  <c r="G96" i="2"/>
  <c r="G95" i="2"/>
  <c r="G94" i="2"/>
  <c r="G91" i="2"/>
  <c r="G88" i="2"/>
  <c r="G87" i="2"/>
  <c r="G84" i="2"/>
  <c r="G59" i="2"/>
  <c r="G57" i="2"/>
  <c r="G56" i="2"/>
  <c r="G55" i="2"/>
  <c r="G54" i="2"/>
  <c r="G53" i="2"/>
  <c r="G58" i="2"/>
  <c r="G43" i="2"/>
  <c r="G44" i="2"/>
  <c r="G42" i="2"/>
  <c r="G50" i="2"/>
  <c r="G49" i="2"/>
  <c r="G48" i="2"/>
  <c r="G47" i="2"/>
  <c r="G39" i="2"/>
  <c r="G38" i="2"/>
  <c r="G10" i="2"/>
  <c r="G11" i="2"/>
  <c r="G9" i="2"/>
  <c r="G6" i="2"/>
  <c r="G26" i="2"/>
  <c r="G25" i="2"/>
  <c r="G24" i="2"/>
  <c r="G23" i="2"/>
  <c r="G22" i="2"/>
  <c r="G21" i="2"/>
  <c r="G20" i="2"/>
  <c r="G19" i="2"/>
  <c r="G18" i="2"/>
  <c r="G17" i="2"/>
  <c r="G16" i="2"/>
  <c r="G15" i="2"/>
  <c r="G5" i="2"/>
  <c r="G4" i="2"/>
  <c r="G423" i="2" l="1"/>
  <c r="P10" i="2"/>
  <c r="G163" i="2"/>
  <c r="N9" i="2" s="1"/>
  <c r="G13" i="2"/>
  <c r="G177" i="2"/>
  <c r="G126" i="2"/>
  <c r="G159" i="2"/>
  <c r="G109" i="2"/>
  <c r="G118" i="2"/>
  <c r="G70" i="2"/>
  <c r="G71" i="2" s="1"/>
  <c r="G32" i="2"/>
  <c r="G85" i="2"/>
  <c r="G86" i="2" s="1"/>
  <c r="G168" i="2"/>
  <c r="G137" i="2"/>
  <c r="G89" i="2"/>
  <c r="G92" i="2"/>
  <c r="G93" i="2" s="1"/>
  <c r="G144" i="2"/>
  <c r="G171" i="2"/>
  <c r="G172" i="2" s="1"/>
  <c r="G147" i="2"/>
  <c r="G148" i="2" s="1"/>
  <c r="G150" i="2"/>
  <c r="G121" i="2"/>
  <c r="G183" i="2"/>
  <c r="G105" i="2"/>
  <c r="G40" i="2"/>
  <c r="G27" i="2"/>
  <c r="G51" i="2"/>
  <c r="G45" i="2"/>
  <c r="G7" i="2"/>
  <c r="G138" i="2" l="1"/>
  <c r="M8" i="2" s="1"/>
  <c r="G119" i="2"/>
  <c r="M5" i="2" s="1"/>
  <c r="G41" i="2"/>
  <c r="K5" i="2" s="1"/>
  <c r="G106" i="2"/>
  <c r="L8" i="2" s="1"/>
  <c r="G127" i="2"/>
  <c r="M7" i="2" s="1"/>
  <c r="G122" i="2"/>
  <c r="M6" i="2" s="1"/>
  <c r="G145" i="2"/>
  <c r="N5" i="2" s="1"/>
  <c r="G90" i="2"/>
  <c r="L6" i="2" s="1"/>
  <c r="G169" i="2"/>
  <c r="O5" i="2" s="1"/>
  <c r="G8" i="2"/>
  <c r="J6" i="2" s="1"/>
  <c r="G46" i="2"/>
  <c r="K6" i="2" s="1"/>
  <c r="G33" i="2"/>
  <c r="J9" i="2" s="1"/>
  <c r="G52" i="2"/>
  <c r="K7" i="2" s="1"/>
  <c r="G28" i="2"/>
  <c r="J8" i="2" s="1"/>
  <c r="G110" i="2"/>
  <c r="L9" i="2" s="1"/>
  <c r="G160" i="2"/>
  <c r="N8" i="2" s="1"/>
  <c r="G184" i="2"/>
  <c r="O8" i="2" s="1"/>
  <c r="G178" i="2"/>
  <c r="O7" i="2" s="1"/>
  <c r="G151" i="2"/>
  <c r="N7" i="2" s="1"/>
  <c r="G14" i="2"/>
  <c r="J7" i="2" s="1"/>
  <c r="K8" i="2"/>
  <c r="G78" i="2"/>
  <c r="O10" i="2" l="1"/>
  <c r="L10" i="2"/>
  <c r="N10" i="2"/>
  <c r="J10" i="2"/>
  <c r="M10" i="2"/>
  <c r="G79" i="2"/>
  <c r="K9" i="2" s="1"/>
  <c r="K10" i="2" s="1"/>
</calcChain>
</file>

<file path=xl/sharedStrings.xml><?xml version="1.0" encoding="utf-8"?>
<sst xmlns="http://schemas.openxmlformats.org/spreadsheetml/2006/main" count="733" uniqueCount="207">
  <si>
    <t>Talvine hooldustase</t>
  </si>
  <si>
    <t>Tee nr.</t>
  </si>
  <si>
    <t>Tee nimetus</t>
  </si>
  <si>
    <t>Tallinn - Pärnu - Ikla</t>
  </si>
  <si>
    <t>Tase 2</t>
  </si>
  <si>
    <t>Tase 3+</t>
  </si>
  <si>
    <t>Tase 3</t>
  </si>
  <si>
    <t>Algus m</t>
  </si>
  <si>
    <t>Lõpp m</t>
  </si>
  <si>
    <t>Pikkus m</t>
  </si>
  <si>
    <t>Sõidutee</t>
  </si>
  <si>
    <t>Ajakulu minutit</t>
  </si>
  <si>
    <t>Auto 1</t>
  </si>
  <si>
    <t>Auto 2</t>
  </si>
  <si>
    <t>Auto 3</t>
  </si>
  <si>
    <t>Auto 4</t>
  </si>
  <si>
    <t>Auto 5</t>
  </si>
  <si>
    <t>Auto 6</t>
  </si>
  <si>
    <t>Auto 7</t>
  </si>
  <si>
    <t>Pärnu - Rakvere - Sõmeru</t>
  </si>
  <si>
    <t>Mudiste - Suure-Jaani - Vändra</t>
  </si>
  <si>
    <t>Vändra - Kalmaru</t>
  </si>
  <si>
    <t>Vändra - Vihtra</t>
  </si>
  <si>
    <t xml:space="preserve">Tase 1 </t>
  </si>
  <si>
    <t>Tase 1</t>
  </si>
  <si>
    <t>Laupa - Suurejõe</t>
  </si>
  <si>
    <t>Suurejõe - Vihtra - Jõesuu</t>
  </si>
  <si>
    <t>Suurejõe - Kullimaa</t>
  </si>
  <si>
    <t>Vihtra - Aesoo</t>
  </si>
  <si>
    <t>Massu tee</t>
  </si>
  <si>
    <t>Rõusa - Säästla</t>
  </si>
  <si>
    <t>Kadjaste - Suurejõe</t>
  </si>
  <si>
    <t>Kurgja tee</t>
  </si>
  <si>
    <t>Samliku - Kurgja</t>
  </si>
  <si>
    <t>Kaansoo - Tori</t>
  </si>
  <si>
    <t>Tootsi - Piistaoja</t>
  </si>
  <si>
    <t>Tori - Massu</t>
  </si>
  <si>
    <t>Sikana - Kullimaa</t>
  </si>
  <si>
    <t>Taali - Põlendmaa - Seljametsa</t>
  </si>
  <si>
    <t>Paikuse - Tammuru</t>
  </si>
  <si>
    <t>Politseikooli tee</t>
  </si>
  <si>
    <t>Tori - Rütavere</t>
  </si>
  <si>
    <t>Tori - Võlli</t>
  </si>
  <si>
    <t>Selja - Muraka</t>
  </si>
  <si>
    <t>Paikuse tee</t>
  </si>
  <si>
    <t>Luige tee</t>
  </si>
  <si>
    <t>Kilingi-Nõmme - Tali - Laiksaare</t>
  </si>
  <si>
    <t>Kilingi-Nõmme - Kiisa</t>
  </si>
  <si>
    <t>Jäärja - Tali</t>
  </si>
  <si>
    <t>Tihemetsa - Leipste</t>
  </si>
  <si>
    <t>Tihemetsa - Kärsu</t>
  </si>
  <si>
    <t>Tõlla - Kamali</t>
  </si>
  <si>
    <t>Kanaküla - Kamali</t>
  </si>
  <si>
    <t>Kargoja - Veelikse</t>
  </si>
  <si>
    <t>Kilingi-Nõmme - Marana</t>
  </si>
  <si>
    <t>Lodja - Saunametsa</t>
  </si>
  <si>
    <t>Lanksaare tee</t>
  </si>
  <si>
    <t>Häädemeeste tee</t>
  </si>
  <si>
    <t>Uulu - Soometsa - Häädemeeste</t>
  </si>
  <si>
    <t>Laiksaare - Massiaru - Teaste</t>
  </si>
  <si>
    <t>Jaagupi - Urissaare</t>
  </si>
  <si>
    <t>Kabli - Massiaru</t>
  </si>
  <si>
    <t>Tali - Tuuliku - Massiaru</t>
  </si>
  <si>
    <t>Lemme tee</t>
  </si>
  <si>
    <t>Laadi - Männiku</t>
  </si>
  <si>
    <t>Reiu tee</t>
  </si>
  <si>
    <t>Surju - Saunametsa</t>
  </si>
  <si>
    <t>Surju Jaama tee</t>
  </si>
  <si>
    <t>Vaskrääma jaama tee</t>
  </si>
  <si>
    <t>Ristiküla tee</t>
  </si>
  <si>
    <t>Ikla - Piiri</t>
  </si>
  <si>
    <t>Lepaküla - Leina</t>
  </si>
  <si>
    <t>Metsaküla - Leina</t>
  </si>
  <si>
    <t>Tahkuranna tee</t>
  </si>
  <si>
    <t>Kõpu - Tõramaa - Jõesuu</t>
  </si>
  <si>
    <t>Abja-Paluoja - Sarja - Tõlla</t>
  </si>
  <si>
    <t>Abja-Paluoja - Vana-Kariste - Kamali</t>
  </si>
  <si>
    <t>Tase 1 puiste</t>
  </si>
  <si>
    <t>Tartu - Viljandi - Kilingi-Nõmme</t>
  </si>
  <si>
    <t>Pärnu - Tori</t>
  </si>
  <si>
    <t>Sindi-Lodja - Silla</t>
  </si>
  <si>
    <t>Kilingi-Nõmme tee</t>
  </si>
  <si>
    <t>Vändra - Lokuta - Lelle</t>
  </si>
  <si>
    <t>Urge - Sindi</t>
  </si>
  <si>
    <t>Tõitoja - Häädemeeste</t>
  </si>
  <si>
    <t>Rannametsa - Ikla</t>
  </si>
  <si>
    <t>Uulu - Laadi</t>
  </si>
  <si>
    <t>Surju - Seljametsa</t>
  </si>
  <si>
    <t>Reiuranna tee</t>
  </si>
  <si>
    <t>Valga - Uulu</t>
  </si>
  <si>
    <t>1,Jänesselja ring</t>
  </si>
  <si>
    <t>2,Jänesselja ring</t>
  </si>
  <si>
    <t>Paikuse ring</t>
  </si>
  <si>
    <t>1,Raeküla ühendustee</t>
  </si>
  <si>
    <t>2,Raeküla ühendustee</t>
  </si>
  <si>
    <t>3,Raeküla ühendustee</t>
  </si>
  <si>
    <t>4 2+2</t>
  </si>
  <si>
    <t>3+</t>
  </si>
  <si>
    <t>Aeg</t>
  </si>
  <si>
    <t>ST</t>
  </si>
  <si>
    <t>h</t>
  </si>
  <si>
    <t>1 puiste</t>
  </si>
  <si>
    <t>Kokku</t>
  </si>
  <si>
    <t>km/h</t>
  </si>
  <si>
    <t>Liikumiskiirus</t>
  </si>
  <si>
    <t>Auto 8</t>
  </si>
  <si>
    <t>Auto 9</t>
  </si>
  <si>
    <t>Auto 10</t>
  </si>
  <si>
    <t>Auto 11</t>
  </si>
  <si>
    <t>Auto 12</t>
  </si>
  <si>
    <t>Auto 13</t>
  </si>
  <si>
    <t>Auto 14</t>
  </si>
  <si>
    <t>Pärnu - Lihula</t>
  </si>
  <si>
    <t>Pärnu-Jaagupi - Kalli</t>
  </si>
  <si>
    <t>Vanamõisa - Koonga - Ahaste</t>
  </si>
  <si>
    <t>Mihkli - Oidrema</t>
  </si>
  <si>
    <t>Tammaru - Mihkli</t>
  </si>
  <si>
    <t>Irta - Kiisamaa</t>
  </si>
  <si>
    <t>Pärnu-Jaagupi tee</t>
  </si>
  <si>
    <t>Pärnu-Jaagupi ühendustee</t>
  </si>
  <si>
    <t>Pärnu-Jaagupi - Kergu</t>
  </si>
  <si>
    <t>Vee - Sõõrike</t>
  </si>
  <si>
    <t>Salu - Kaelase</t>
  </si>
  <si>
    <t>Libatse tee</t>
  </si>
  <si>
    <t>Uduvere - Suigu - Nurme</t>
  </si>
  <si>
    <t>Mõisaküla - Metsavere</t>
  </si>
  <si>
    <t>Libatse - Langerma</t>
  </si>
  <si>
    <t>Libatse - Enge</t>
  </si>
  <si>
    <t>Halinga - Uduvere</t>
  </si>
  <si>
    <t>Valgu - Libatse</t>
  </si>
  <si>
    <t>Rapla - Järvakandi - Kergu</t>
  </si>
  <si>
    <t>Aluste - Kergu</t>
  </si>
  <si>
    <t>Aluste tee</t>
  </si>
  <si>
    <t>Rõusa - Käru</t>
  </si>
  <si>
    <t>Pärnjõe tee</t>
  </si>
  <si>
    <t>Viluvere jaama tee</t>
  </si>
  <si>
    <t>Vändra - Võidula</t>
  </si>
  <si>
    <t>Kõnnu jaama tee</t>
  </si>
  <si>
    <t>Lokuta - Kõnnu</t>
  </si>
  <si>
    <t>Are - Suigu</t>
  </si>
  <si>
    <t>Jänesselja - Urge</t>
  </si>
  <si>
    <t>1,Suigu ühendustee</t>
  </si>
  <si>
    <t>2,Suigu ühendustee</t>
  </si>
  <si>
    <t>Kilksama - Räägu</t>
  </si>
  <si>
    <t>Suigu - Tootsi</t>
  </si>
  <si>
    <t>Urge - Kuiaru</t>
  </si>
  <si>
    <t>Tootsi jaama tee</t>
  </si>
  <si>
    <t>Valgu ühendustee</t>
  </si>
  <si>
    <t>2+1</t>
  </si>
  <si>
    <t>1+2</t>
  </si>
  <si>
    <t>Nurme - Papsaare</t>
  </si>
  <si>
    <t>Audru - Lavassaare - Vahenurme</t>
  </si>
  <si>
    <t>Sauga - Jõõpre</t>
  </si>
  <si>
    <t>Lennuvälja tee</t>
  </si>
  <si>
    <t>Lavassaare tee</t>
  </si>
  <si>
    <t>Ridalepa - Lavassaare</t>
  </si>
  <si>
    <t>Audru - Sanga</t>
  </si>
  <si>
    <t>Pärivere tee</t>
  </si>
  <si>
    <t>Are - Elbu</t>
  </si>
  <si>
    <t>2+2</t>
  </si>
  <si>
    <t>Papsaare - Vana-Pärnu</t>
  </si>
  <si>
    <t>Tööstusküla ring</t>
  </si>
  <si>
    <t>19124</t>
  </si>
  <si>
    <t>1906</t>
  </si>
  <si>
    <t>Lennujaama ring</t>
  </si>
  <si>
    <t>Jänesselja ühendustee</t>
  </si>
  <si>
    <t>1,Sadama ring</t>
  </si>
  <si>
    <t>2,Sadama ring</t>
  </si>
  <si>
    <t>1,Papsaare ühendustee</t>
  </si>
  <si>
    <t>2,Papsaare ühendustee</t>
  </si>
  <si>
    <t>Ehiatajate ühendustee</t>
  </si>
  <si>
    <t>1,Hiiuserva ühendustee</t>
  </si>
  <si>
    <t>2,Hiiuserva ühendustee</t>
  </si>
  <si>
    <t>Audru - Tõstamaa - Nurmsi</t>
  </si>
  <si>
    <t>Põldeotsa tee</t>
  </si>
  <si>
    <t>Audru tee</t>
  </si>
  <si>
    <t>Sanga ühendustee</t>
  </si>
  <si>
    <t>Kihlepa - Lepaspea</t>
  </si>
  <si>
    <t>Valgeranna tee</t>
  </si>
  <si>
    <t>Audru - Valgeranna</t>
  </si>
  <si>
    <t>Põldeotsa ühendustee</t>
  </si>
  <si>
    <t>Kõima - Seliste</t>
  </si>
  <si>
    <t>Kärbu - Kõima</t>
  </si>
  <si>
    <t>Lindi - Liu - Järve</t>
  </si>
  <si>
    <t>19110</t>
  </si>
  <si>
    <t>Ranna tee</t>
  </si>
  <si>
    <t>Kuldlõvi tee</t>
  </si>
  <si>
    <t>Liu - Kavaru</t>
  </si>
  <si>
    <t>Lindi - Sarvi</t>
  </si>
  <si>
    <t>Rebasefarmi tee</t>
  </si>
  <si>
    <t>Kalli - Tõstamaa - Värati</t>
  </si>
  <si>
    <t>Risti - Hallivanni</t>
  </si>
  <si>
    <t>Pootsi - Lao</t>
  </si>
  <si>
    <t>Varbla - Kilgi - Rammuka</t>
  </si>
  <si>
    <t>Kulli - Matsi</t>
  </si>
  <si>
    <t>Varbla - Väänja</t>
  </si>
  <si>
    <t>Tõhela - Alu - Murru</t>
  </si>
  <si>
    <t>Tõstamaa - Lõuka - Tõstamaa</t>
  </si>
  <si>
    <t>Munalaiu tee</t>
  </si>
  <si>
    <t>Sadam - Haigla</t>
  </si>
  <si>
    <t>Lennujaam - Suigu</t>
  </si>
  <si>
    <t>Sadam - Kaasiku</t>
  </si>
  <si>
    <t>Turu - Kaasiku</t>
  </si>
  <si>
    <t>Raheste - Õhu</t>
  </si>
  <si>
    <t>Lemsi - Sääre</t>
  </si>
  <si>
    <t>Sääre - Lennujaam</t>
  </si>
  <si>
    <t>Traktor Kihnus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</si>
</sst>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9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99FF"/>
      <color rgb="FF4FBACF"/>
      <color rgb="FF2709DB"/>
      <color rgb="FF00FF00"/>
      <color rgb="FFCC00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10F3-6A9D-4CDF-B7C4-8177A0308525}">
  <dimension ref="A1:X424"/>
  <sheetViews>
    <sheetView tabSelected="1" zoomScale="85" zoomScaleNormal="85" workbookViewId="0">
      <selection activeCell="I15" sqref="I15"/>
    </sheetView>
  </sheetViews>
  <sheetFormatPr defaultRowHeight="14.4" x14ac:dyDescent="0.3"/>
  <cols>
    <col min="1" max="1" width="14.21875" customWidth="1"/>
    <col min="3" max="3" width="44.33203125" customWidth="1"/>
    <col min="12" max="16" width="8.88671875" style="3"/>
    <col min="24" max="24" width="10.77734375" customWidth="1"/>
  </cols>
  <sheetData>
    <row r="1" spans="1:24" x14ac:dyDescent="0.3">
      <c r="A1" s="52" t="s">
        <v>104</v>
      </c>
      <c r="B1" s="52"/>
      <c r="C1" s="4" t="s">
        <v>103</v>
      </c>
      <c r="D1" s="10">
        <v>35</v>
      </c>
      <c r="G1" s="53">
        <f>D1*1000/60</f>
        <v>583.33333333333337</v>
      </c>
    </row>
    <row r="2" spans="1:24" x14ac:dyDescent="0.3">
      <c r="A2" s="17" t="s">
        <v>12</v>
      </c>
      <c r="B2" s="48"/>
      <c r="C2" s="48"/>
      <c r="D2" s="48"/>
      <c r="E2" s="48"/>
      <c r="F2" s="48"/>
      <c r="G2" s="48"/>
      <c r="I2" s="4">
        <v>60</v>
      </c>
      <c r="J2" s="4" t="str">
        <f>A2</f>
        <v>Auto 1</v>
      </c>
      <c r="K2" s="4" t="str">
        <f>A36</f>
        <v>Auto 2</v>
      </c>
      <c r="L2" s="4" t="str">
        <f>A82</f>
        <v>Auto 3</v>
      </c>
      <c r="M2" s="4" t="str">
        <f>A115</f>
        <v>Auto 4</v>
      </c>
      <c r="N2" s="4" t="str">
        <f>A141</f>
        <v>Auto 5</v>
      </c>
      <c r="O2" s="4" t="str">
        <f>A165</f>
        <v>Auto 6</v>
      </c>
      <c r="P2" s="4" t="str">
        <f>A187</f>
        <v>Auto 7</v>
      </c>
      <c r="Q2" s="4" t="str">
        <f>A213</f>
        <v>Auto 8</v>
      </c>
      <c r="R2" s="4" t="str">
        <f>A232</f>
        <v>Auto 9</v>
      </c>
      <c r="S2" s="4" t="str">
        <f>A258</f>
        <v>Auto 10</v>
      </c>
      <c r="T2" s="4" t="str">
        <f>A283</f>
        <v>Auto 11</v>
      </c>
      <c r="U2" s="4" t="str">
        <f>A309</f>
        <v>Auto 12</v>
      </c>
      <c r="V2" s="4" t="str">
        <f>A338</f>
        <v>Auto 13</v>
      </c>
      <c r="W2" s="4" t="str">
        <f>A377</f>
        <v>Auto 14</v>
      </c>
      <c r="X2" s="4" t="str">
        <f>A405</f>
        <v>Traktor Kihnus</v>
      </c>
    </row>
    <row r="3" spans="1:24" ht="28.8" x14ac:dyDescent="0.3">
      <c r="A3" s="18" t="s">
        <v>0</v>
      </c>
      <c r="B3" s="17" t="s">
        <v>1</v>
      </c>
      <c r="C3" s="17" t="s">
        <v>2</v>
      </c>
      <c r="D3" s="17" t="s">
        <v>10</v>
      </c>
      <c r="E3" s="17" t="s">
        <v>7</v>
      </c>
      <c r="F3" s="17" t="s">
        <v>8</v>
      </c>
      <c r="G3" s="17" t="s">
        <v>9</v>
      </c>
      <c r="I3" s="5" t="s">
        <v>98</v>
      </c>
      <c r="J3" s="5" t="s">
        <v>100</v>
      </c>
      <c r="K3" s="5" t="s">
        <v>100</v>
      </c>
      <c r="L3" s="5" t="s">
        <v>100</v>
      </c>
      <c r="M3" s="5" t="s">
        <v>100</v>
      </c>
      <c r="N3" s="5" t="s">
        <v>100</v>
      </c>
      <c r="O3" s="5" t="s">
        <v>100</v>
      </c>
      <c r="P3" s="5" t="s">
        <v>100</v>
      </c>
      <c r="Q3" s="5" t="s">
        <v>100</v>
      </c>
      <c r="R3" s="5" t="s">
        <v>100</v>
      </c>
      <c r="S3" s="5" t="s">
        <v>100</v>
      </c>
      <c r="T3" s="5" t="s">
        <v>100</v>
      </c>
      <c r="U3" s="5" t="s">
        <v>100</v>
      </c>
      <c r="V3" s="5" t="s">
        <v>100</v>
      </c>
      <c r="W3" s="5" t="s">
        <v>100</v>
      </c>
      <c r="X3" s="5" t="s">
        <v>100</v>
      </c>
    </row>
    <row r="4" spans="1:24" ht="15" thickBot="1" x14ac:dyDescent="0.35">
      <c r="A4" s="19" t="s">
        <v>6</v>
      </c>
      <c r="B4" s="20">
        <v>5</v>
      </c>
      <c r="C4" s="21" t="s">
        <v>19</v>
      </c>
      <c r="D4" s="21">
        <v>1</v>
      </c>
      <c r="E4" s="21">
        <v>47821</v>
      </c>
      <c r="F4" s="21">
        <v>49773</v>
      </c>
      <c r="G4" s="21">
        <f>F4-E4</f>
        <v>1952</v>
      </c>
      <c r="I4" s="6" t="s">
        <v>99</v>
      </c>
      <c r="J4" s="3"/>
      <c r="K4" s="3"/>
      <c r="Q4" s="3"/>
      <c r="R4" s="3"/>
      <c r="S4" s="3"/>
      <c r="T4" s="3"/>
      <c r="U4" s="3"/>
      <c r="V4" s="3"/>
      <c r="W4" s="3"/>
      <c r="X4" s="3"/>
    </row>
    <row r="5" spans="1:24" ht="15" thickBot="1" x14ac:dyDescent="0.35">
      <c r="A5" s="19" t="s">
        <v>6</v>
      </c>
      <c r="B5" s="21">
        <v>5</v>
      </c>
      <c r="C5" s="21" t="s">
        <v>19</v>
      </c>
      <c r="D5" s="21">
        <v>1</v>
      </c>
      <c r="E5" s="21">
        <v>49773</v>
      </c>
      <c r="F5" s="21">
        <v>61813</v>
      </c>
      <c r="G5" s="21">
        <f t="shared" ref="G5:G6" si="0">F5-E5</f>
        <v>12040</v>
      </c>
      <c r="I5" s="7" t="s">
        <v>97</v>
      </c>
      <c r="J5" s="55">
        <v>0</v>
      </c>
      <c r="K5" s="56">
        <f>ROUND(G41/I2,2)</f>
        <v>0.47</v>
      </c>
      <c r="L5" s="56">
        <v>0</v>
      </c>
      <c r="M5" s="56">
        <f>ROUND(G119/I2,2)</f>
        <v>1.74</v>
      </c>
      <c r="N5" s="56">
        <f>ROUND(G145/I2,2)</f>
        <v>1.44</v>
      </c>
      <c r="O5" s="56">
        <f>ROUND(G169/I2,2)</f>
        <v>1.47</v>
      </c>
      <c r="P5" s="56">
        <f>ROUND(G201/I2,2)</f>
        <v>1.75</v>
      </c>
      <c r="Q5" s="56">
        <f>ROUND(G217/$I$2,2)</f>
        <v>0</v>
      </c>
      <c r="R5" s="56">
        <f>ROUND(G236/$I$2,2)</f>
        <v>0.63</v>
      </c>
      <c r="S5" s="56">
        <f>ROUND(G262/$I$2,2)</f>
        <v>1.49</v>
      </c>
      <c r="T5" s="56">
        <f>ROUND(G287/$I$2,2)</f>
        <v>1.1499999999999999</v>
      </c>
      <c r="U5" s="56">
        <f>ROUND(G319/$I$2,2)</f>
        <v>1.39</v>
      </c>
      <c r="V5" s="56">
        <f>ROUND(G349/$I$2,2)</f>
        <v>0.62</v>
      </c>
      <c r="W5" s="56">
        <f>ROUND(G381/$I$2,2)</f>
        <v>0</v>
      </c>
      <c r="X5" s="56">
        <f t="shared" ref="S5:X9" si="1">ROUND(T41/$I$2,2)</f>
        <v>0</v>
      </c>
    </row>
    <row r="6" spans="1:24" ht="15" thickBot="1" x14ac:dyDescent="0.35">
      <c r="A6" s="22" t="s">
        <v>6</v>
      </c>
      <c r="B6" s="23">
        <v>57</v>
      </c>
      <c r="C6" s="24" t="s">
        <v>20</v>
      </c>
      <c r="D6" s="25">
        <v>1</v>
      </c>
      <c r="E6" s="26">
        <v>32766</v>
      </c>
      <c r="F6" s="27">
        <v>42881</v>
      </c>
      <c r="G6" s="21">
        <f t="shared" si="0"/>
        <v>10115</v>
      </c>
      <c r="I6" s="8">
        <v>3</v>
      </c>
      <c r="J6" s="55">
        <f>ROUND(G8/I2,2)</f>
        <v>1.38</v>
      </c>
      <c r="K6" s="56">
        <f>ROUND(G46/I2,2)</f>
        <v>1.17</v>
      </c>
      <c r="L6" s="56">
        <f>ROUND(G90/I2,2)</f>
        <v>1.79</v>
      </c>
      <c r="M6" s="56">
        <f>ROUND(G122/I2,2)</f>
        <v>0.03</v>
      </c>
      <c r="N6" s="56">
        <v>0</v>
      </c>
      <c r="O6" s="56">
        <v>0</v>
      </c>
      <c r="P6" s="56">
        <v>0</v>
      </c>
      <c r="Q6" s="56">
        <f>ROUND(G220/$I$2,2)</f>
        <v>2.5</v>
      </c>
      <c r="R6" s="56">
        <f>ROUND(G240/$I$2,2)</f>
        <v>0.21</v>
      </c>
      <c r="S6" s="56">
        <f>ROUND(G265/$I$2,2)</f>
        <v>0</v>
      </c>
      <c r="T6" s="56">
        <f>ROUND(G290/$I$2,2)</f>
        <v>0</v>
      </c>
      <c r="U6" s="56">
        <f>ROUND(G322/$I$2,2)</f>
        <v>0.45</v>
      </c>
      <c r="V6" s="56">
        <f>ROUND(G355/$I$2,2)</f>
        <v>0.96</v>
      </c>
      <c r="W6" s="56">
        <f>ROUND(G384/$I$2,2)</f>
        <v>0</v>
      </c>
      <c r="X6" s="56">
        <f t="shared" si="1"/>
        <v>0</v>
      </c>
    </row>
    <row r="7" spans="1:24" ht="15" thickBot="1" x14ac:dyDescent="0.35">
      <c r="A7" s="37"/>
      <c r="B7" s="38"/>
      <c r="C7" s="39"/>
      <c r="D7" s="49" t="s">
        <v>9</v>
      </c>
      <c r="E7" s="50"/>
      <c r="F7" s="51"/>
      <c r="G7" s="17">
        <f>SUM(G4:G6)</f>
        <v>24107</v>
      </c>
      <c r="I7" s="8">
        <v>2</v>
      </c>
      <c r="J7" s="55">
        <f>ROUND(G14/I2,2)</f>
        <v>1.1100000000000001</v>
      </c>
      <c r="K7" s="56">
        <f>ROUND(G52/I2,2)</f>
        <v>1.19</v>
      </c>
      <c r="L7" s="56">
        <v>0</v>
      </c>
      <c r="M7" s="56">
        <f>ROUND(G127/I2,2)</f>
        <v>1.08</v>
      </c>
      <c r="N7" s="56">
        <f>ROUND(G151/I2,2)</f>
        <v>1.33</v>
      </c>
      <c r="O7" s="56">
        <f>ROUND(G178/I2,2)</f>
        <v>1.3</v>
      </c>
      <c r="P7" s="56">
        <f>ROUND(G207/I2,2)</f>
        <v>0</v>
      </c>
      <c r="Q7" s="56">
        <f>ROUND(G223/$I$2,2)</f>
        <v>0.74</v>
      </c>
      <c r="R7" s="56">
        <f>ROUND(G244/$I$2,2)</f>
        <v>2.21</v>
      </c>
      <c r="S7" s="56">
        <f>ROUND(G272/$I$2,2)</f>
        <v>1.79</v>
      </c>
      <c r="T7" s="56">
        <f>ROUND(G297/$I$2,2)</f>
        <v>1.46</v>
      </c>
      <c r="U7" s="56">
        <f>ROUND(G327/$I$2,2)</f>
        <v>1.39</v>
      </c>
      <c r="V7" s="56">
        <f>ROUND(G363/$I$2,2)</f>
        <v>1.65</v>
      </c>
      <c r="W7" s="56">
        <f>ROUND(G388/$I$2,2)</f>
        <v>2.89</v>
      </c>
      <c r="X7" s="56">
        <f t="shared" si="1"/>
        <v>0</v>
      </c>
    </row>
    <row r="8" spans="1:24" ht="15" thickBot="1" x14ac:dyDescent="0.35">
      <c r="A8" s="40"/>
      <c r="B8" s="41"/>
      <c r="C8" s="42"/>
      <c r="D8" s="45" t="s">
        <v>11</v>
      </c>
      <c r="E8" s="46"/>
      <c r="F8" s="47"/>
      <c r="G8" s="2">
        <f>G7/$G$1*2</f>
        <v>82.65257142857142</v>
      </c>
      <c r="I8" s="8">
        <v>1</v>
      </c>
      <c r="J8" s="55">
        <f>ROUND(G28/I2,2)</f>
        <v>5.86</v>
      </c>
      <c r="K8" s="56">
        <f>ROUND(G71/I2,2)</f>
        <v>5.17</v>
      </c>
      <c r="L8" s="56">
        <f>ROUND(G106/I2,2)</f>
        <v>4.8499999999999996</v>
      </c>
      <c r="M8" s="56">
        <f>ROUND(G138/I2,2)</f>
        <v>3.3</v>
      </c>
      <c r="N8" s="56">
        <f>ROUND(G160/I2,2)</f>
        <v>2.39</v>
      </c>
      <c r="O8" s="56">
        <f>ROUND(G184/I2,2)</f>
        <v>1.66</v>
      </c>
      <c r="P8" s="56">
        <f>ROUND(G210/I2,2)</f>
        <v>0</v>
      </c>
      <c r="Q8" s="56">
        <f>ROUND(G229/$I$2,2)</f>
        <v>3.08</v>
      </c>
      <c r="R8" s="56">
        <f>ROUND(G255/$I$2,2)</f>
        <v>2.69</v>
      </c>
      <c r="S8" s="56">
        <f>ROUND(G280/$I$2,2)</f>
        <v>1.39</v>
      </c>
      <c r="T8" s="56">
        <f>ROUND(G306/$I$2,2)</f>
        <v>2.78</v>
      </c>
      <c r="U8" s="56">
        <f>ROUND(G335/$I$2,2)</f>
        <v>1.65</v>
      </c>
      <c r="V8" s="56">
        <f>ROUND(G374/$I$2,2)</f>
        <v>2.5299999999999998</v>
      </c>
      <c r="W8" s="56">
        <f>ROUND(G402/$I$2,2)</f>
        <v>5.14</v>
      </c>
      <c r="X8" s="56">
        <f>ROUND(G424/$I$2,2)</f>
        <v>4.24</v>
      </c>
    </row>
    <row r="9" spans="1:24" ht="15" thickBot="1" x14ac:dyDescent="0.35">
      <c r="A9" s="19" t="s">
        <v>4</v>
      </c>
      <c r="B9" s="21">
        <v>19245</v>
      </c>
      <c r="C9" s="21" t="s">
        <v>21</v>
      </c>
      <c r="D9" s="21">
        <v>1</v>
      </c>
      <c r="E9" s="21">
        <v>0</v>
      </c>
      <c r="F9" s="21">
        <v>2494</v>
      </c>
      <c r="G9" s="21">
        <f>F9-E9</f>
        <v>2494</v>
      </c>
      <c r="I9" s="9" t="s">
        <v>101</v>
      </c>
      <c r="J9" s="55">
        <f>ROUND(G33/I2,2)</f>
        <v>0.03</v>
      </c>
      <c r="K9" s="56">
        <f>ROUND(G79/I2,2)</f>
        <v>0.08</v>
      </c>
      <c r="L9" s="56">
        <f>ROUND(G110/I2,2)</f>
        <v>0.02</v>
      </c>
      <c r="M9" s="56">
        <v>0</v>
      </c>
      <c r="N9" s="56">
        <f>ROUND(G163/I2,2)</f>
        <v>0.01</v>
      </c>
      <c r="O9" s="56">
        <v>0</v>
      </c>
      <c r="P9" s="56">
        <v>0</v>
      </c>
      <c r="Q9" s="56">
        <f t="shared" ref="Q6:R9" si="2">ROUND(M45/$I$2,2)</f>
        <v>0</v>
      </c>
      <c r="R9" s="56">
        <f t="shared" si="2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</row>
    <row r="10" spans="1:24" x14ac:dyDescent="0.3">
      <c r="A10" s="19" t="s">
        <v>4</v>
      </c>
      <c r="B10" s="21">
        <v>57</v>
      </c>
      <c r="C10" s="21" t="s">
        <v>20</v>
      </c>
      <c r="D10" s="21">
        <v>1</v>
      </c>
      <c r="E10" s="21">
        <v>23834</v>
      </c>
      <c r="F10" s="21">
        <v>32766</v>
      </c>
      <c r="G10" s="21">
        <f t="shared" ref="G10:G12" si="3">F10-E10</f>
        <v>8932</v>
      </c>
      <c r="I10" s="4" t="s">
        <v>102</v>
      </c>
      <c r="J10" s="54">
        <f>SUM(J6:J9)</f>
        <v>8.3800000000000008</v>
      </c>
      <c r="K10" s="54">
        <f>SUM(K5:K9)</f>
        <v>8.08</v>
      </c>
      <c r="L10" s="54">
        <f t="shared" ref="L10:P10" si="4">SUM(L5:L9)</f>
        <v>6.6599999999999993</v>
      </c>
      <c r="M10" s="54">
        <f t="shared" si="4"/>
        <v>6.15</v>
      </c>
      <c r="N10" s="54">
        <f t="shared" si="4"/>
        <v>5.17</v>
      </c>
      <c r="O10" s="54">
        <f t="shared" si="4"/>
        <v>4.43</v>
      </c>
      <c r="P10" s="54">
        <f t="shared" si="4"/>
        <v>1.75</v>
      </c>
      <c r="Q10" s="54">
        <f t="shared" ref="Q10:X10" si="5">SUM(Q5:Q9)</f>
        <v>6.32</v>
      </c>
      <c r="R10" s="54">
        <f t="shared" si="5"/>
        <v>5.74</v>
      </c>
      <c r="S10" s="54">
        <f t="shared" si="5"/>
        <v>4.67</v>
      </c>
      <c r="T10" s="54">
        <f t="shared" si="5"/>
        <v>5.39</v>
      </c>
      <c r="U10" s="54">
        <f t="shared" si="5"/>
        <v>4.879999999999999</v>
      </c>
      <c r="V10" s="54">
        <f t="shared" si="5"/>
        <v>5.76</v>
      </c>
      <c r="W10" s="54">
        <f t="shared" si="5"/>
        <v>8.0299999999999994</v>
      </c>
      <c r="X10" s="54">
        <f t="shared" si="5"/>
        <v>4.24</v>
      </c>
    </row>
    <row r="11" spans="1:24" x14ac:dyDescent="0.3">
      <c r="A11" s="19" t="s">
        <v>4</v>
      </c>
      <c r="B11" s="21">
        <v>19240</v>
      </c>
      <c r="C11" s="21" t="s">
        <v>22</v>
      </c>
      <c r="D11" s="21">
        <v>1</v>
      </c>
      <c r="E11" s="21">
        <v>0</v>
      </c>
      <c r="F11" s="21">
        <v>6870</v>
      </c>
      <c r="G11" s="21">
        <f t="shared" si="3"/>
        <v>6870</v>
      </c>
    </row>
    <row r="12" spans="1:24" x14ac:dyDescent="0.3">
      <c r="A12" s="19" t="s">
        <v>4</v>
      </c>
      <c r="B12" s="23">
        <v>19246</v>
      </c>
      <c r="C12" s="24" t="s">
        <v>82</v>
      </c>
      <c r="D12" s="25">
        <v>1</v>
      </c>
      <c r="E12" s="26">
        <v>0</v>
      </c>
      <c r="F12" s="27">
        <v>1210</v>
      </c>
      <c r="G12" s="21">
        <f t="shared" si="3"/>
        <v>1210</v>
      </c>
    </row>
    <row r="13" spans="1:24" x14ac:dyDescent="0.3">
      <c r="A13" s="37"/>
      <c r="B13" s="38"/>
      <c r="C13" s="39"/>
      <c r="D13" s="49" t="s">
        <v>9</v>
      </c>
      <c r="E13" s="50"/>
      <c r="F13" s="51"/>
      <c r="G13" s="17">
        <f>SUM(G9:G12)</f>
        <v>19506</v>
      </c>
    </row>
    <row r="14" spans="1:24" x14ac:dyDescent="0.3">
      <c r="A14" s="40"/>
      <c r="B14" s="41"/>
      <c r="C14" s="42"/>
      <c r="D14" s="45" t="s">
        <v>11</v>
      </c>
      <c r="E14" s="46"/>
      <c r="F14" s="47"/>
      <c r="G14" s="2">
        <f>G13/$G$1*2</f>
        <v>66.877714285714276</v>
      </c>
    </row>
    <row r="15" spans="1:24" x14ac:dyDescent="0.3">
      <c r="A15" s="19" t="s">
        <v>23</v>
      </c>
      <c r="B15" s="21">
        <v>15171</v>
      </c>
      <c r="C15" s="21" t="s">
        <v>25</v>
      </c>
      <c r="D15" s="21">
        <v>1</v>
      </c>
      <c r="E15" s="21">
        <v>10712</v>
      </c>
      <c r="F15" s="21">
        <v>13544</v>
      </c>
      <c r="G15" s="21">
        <f t="shared" ref="G15:G26" si="6">F15-E15</f>
        <v>2832</v>
      </c>
    </row>
    <row r="16" spans="1:24" x14ac:dyDescent="0.3">
      <c r="A16" s="19" t="s">
        <v>23</v>
      </c>
      <c r="B16" s="21">
        <v>15171</v>
      </c>
      <c r="C16" s="21" t="s">
        <v>25</v>
      </c>
      <c r="D16" s="21">
        <v>1</v>
      </c>
      <c r="E16" s="21">
        <v>13709</v>
      </c>
      <c r="F16" s="21">
        <v>24942</v>
      </c>
      <c r="G16" s="21">
        <f t="shared" si="6"/>
        <v>11233</v>
      </c>
    </row>
    <row r="17" spans="1:7" x14ac:dyDescent="0.3">
      <c r="A17" s="19" t="s">
        <v>24</v>
      </c>
      <c r="B17" s="21">
        <v>19241</v>
      </c>
      <c r="C17" s="21" t="s">
        <v>26</v>
      </c>
      <c r="D17" s="21">
        <v>1</v>
      </c>
      <c r="E17" s="21">
        <v>0</v>
      </c>
      <c r="F17" s="21">
        <v>19551</v>
      </c>
      <c r="G17" s="21">
        <f t="shared" si="6"/>
        <v>19551</v>
      </c>
    </row>
    <row r="18" spans="1:7" x14ac:dyDescent="0.3">
      <c r="A18" s="19" t="s">
        <v>24</v>
      </c>
      <c r="B18" s="21">
        <v>19242</v>
      </c>
      <c r="C18" s="21" t="s">
        <v>27</v>
      </c>
      <c r="D18" s="21">
        <v>1</v>
      </c>
      <c r="E18" s="21">
        <v>0</v>
      </c>
      <c r="F18" s="21">
        <v>11536</v>
      </c>
      <c r="G18" s="21">
        <f t="shared" si="6"/>
        <v>11536</v>
      </c>
    </row>
    <row r="19" spans="1:7" x14ac:dyDescent="0.3">
      <c r="A19" s="19" t="s">
        <v>24</v>
      </c>
      <c r="B19" s="21">
        <v>19243</v>
      </c>
      <c r="C19" s="21" t="s">
        <v>28</v>
      </c>
      <c r="D19" s="21">
        <v>1</v>
      </c>
      <c r="E19" s="21">
        <v>0</v>
      </c>
      <c r="F19" s="21">
        <v>7271</v>
      </c>
      <c r="G19" s="21">
        <f t="shared" si="6"/>
        <v>7271</v>
      </c>
    </row>
    <row r="20" spans="1:7" x14ac:dyDescent="0.3">
      <c r="A20" s="19" t="s">
        <v>24</v>
      </c>
      <c r="B20" s="21">
        <v>19243</v>
      </c>
      <c r="C20" s="21" t="s">
        <v>28</v>
      </c>
      <c r="D20" s="21">
        <v>1</v>
      </c>
      <c r="E20" s="21">
        <v>7440</v>
      </c>
      <c r="F20" s="21">
        <v>8555</v>
      </c>
      <c r="G20" s="21">
        <f t="shared" si="6"/>
        <v>1115</v>
      </c>
    </row>
    <row r="21" spans="1:7" x14ac:dyDescent="0.3">
      <c r="A21" s="19" t="s">
        <v>24</v>
      </c>
      <c r="B21" s="21">
        <v>19247</v>
      </c>
      <c r="C21" s="21" t="s">
        <v>29</v>
      </c>
      <c r="D21" s="21">
        <v>1</v>
      </c>
      <c r="E21" s="21">
        <v>0</v>
      </c>
      <c r="F21" s="21">
        <v>5066</v>
      </c>
      <c r="G21" s="21">
        <f t="shared" si="6"/>
        <v>5066</v>
      </c>
    </row>
    <row r="22" spans="1:7" x14ac:dyDescent="0.3">
      <c r="A22" s="19" t="s">
        <v>24</v>
      </c>
      <c r="B22" s="21">
        <v>19248</v>
      </c>
      <c r="C22" s="21" t="s">
        <v>30</v>
      </c>
      <c r="D22" s="21">
        <v>1</v>
      </c>
      <c r="E22" s="21">
        <v>0</v>
      </c>
      <c r="F22" s="21">
        <v>3923</v>
      </c>
      <c r="G22" s="21">
        <f t="shared" si="6"/>
        <v>3923</v>
      </c>
    </row>
    <row r="23" spans="1:7" x14ac:dyDescent="0.3">
      <c r="A23" s="19" t="s">
        <v>24</v>
      </c>
      <c r="B23" s="21">
        <v>19249</v>
      </c>
      <c r="C23" s="21" t="s">
        <v>31</v>
      </c>
      <c r="D23" s="21">
        <v>1</v>
      </c>
      <c r="E23" s="21">
        <v>0</v>
      </c>
      <c r="F23" s="21">
        <v>10379</v>
      </c>
      <c r="G23" s="21">
        <f t="shared" si="6"/>
        <v>10379</v>
      </c>
    </row>
    <row r="24" spans="1:7" x14ac:dyDescent="0.3">
      <c r="A24" s="19" t="s">
        <v>24</v>
      </c>
      <c r="B24" s="21">
        <v>19250</v>
      </c>
      <c r="C24" s="21" t="s">
        <v>32</v>
      </c>
      <c r="D24" s="21">
        <v>1</v>
      </c>
      <c r="E24" s="21">
        <v>0</v>
      </c>
      <c r="F24" s="21">
        <v>2990</v>
      </c>
      <c r="G24" s="21">
        <f t="shared" si="6"/>
        <v>2990</v>
      </c>
    </row>
    <row r="25" spans="1:7" x14ac:dyDescent="0.3">
      <c r="A25" s="19" t="s">
        <v>24</v>
      </c>
      <c r="B25" s="21">
        <v>19251</v>
      </c>
      <c r="C25" s="21" t="s">
        <v>33</v>
      </c>
      <c r="D25" s="21">
        <v>1</v>
      </c>
      <c r="E25" s="21">
        <v>0</v>
      </c>
      <c r="F25" s="21">
        <v>4820</v>
      </c>
      <c r="G25" s="21">
        <f t="shared" si="6"/>
        <v>4820</v>
      </c>
    </row>
    <row r="26" spans="1:7" x14ac:dyDescent="0.3">
      <c r="A26" s="19" t="s">
        <v>24</v>
      </c>
      <c r="B26" s="21">
        <v>19252</v>
      </c>
      <c r="C26" s="21" t="s">
        <v>34</v>
      </c>
      <c r="D26" s="21">
        <v>1</v>
      </c>
      <c r="E26" s="21">
        <v>0</v>
      </c>
      <c r="F26" s="21">
        <v>21772</v>
      </c>
      <c r="G26" s="21">
        <f t="shared" si="6"/>
        <v>21772</v>
      </c>
    </row>
    <row r="27" spans="1:7" x14ac:dyDescent="0.3">
      <c r="A27" s="37"/>
      <c r="B27" s="38"/>
      <c r="C27" s="39"/>
      <c r="D27" s="49" t="s">
        <v>9</v>
      </c>
      <c r="E27" s="50"/>
      <c r="F27" s="50"/>
      <c r="G27" s="28">
        <f>SUM(G15:G26)</f>
        <v>102488</v>
      </c>
    </row>
    <row r="28" spans="1:7" x14ac:dyDescent="0.3">
      <c r="A28" s="40"/>
      <c r="B28" s="41"/>
      <c r="C28" s="42"/>
      <c r="D28" s="45" t="s">
        <v>11</v>
      </c>
      <c r="E28" s="46"/>
      <c r="F28" s="47"/>
      <c r="G28" s="2">
        <f>G27/$G$1*2</f>
        <v>351.38742857142853</v>
      </c>
    </row>
    <row r="29" spans="1:7" x14ac:dyDescent="0.3">
      <c r="A29" s="19" t="s">
        <v>77</v>
      </c>
      <c r="B29" s="21">
        <v>15171</v>
      </c>
      <c r="C29" s="21" t="s">
        <v>25</v>
      </c>
      <c r="D29" s="21">
        <v>1</v>
      </c>
      <c r="E29" s="21">
        <v>13544</v>
      </c>
      <c r="F29" s="21">
        <v>13709</v>
      </c>
      <c r="G29" s="21">
        <f t="shared" ref="G29:G31" si="7">F29-E29</f>
        <v>165</v>
      </c>
    </row>
    <row r="30" spans="1:7" x14ac:dyDescent="0.3">
      <c r="A30" s="19" t="s">
        <v>77</v>
      </c>
      <c r="B30" s="21">
        <v>19243</v>
      </c>
      <c r="C30" s="21" t="s">
        <v>28</v>
      </c>
      <c r="D30" s="21">
        <v>1</v>
      </c>
      <c r="E30" s="21">
        <v>7271</v>
      </c>
      <c r="F30" s="21">
        <v>7440</v>
      </c>
      <c r="G30" s="21">
        <f t="shared" si="7"/>
        <v>169</v>
      </c>
    </row>
    <row r="31" spans="1:7" x14ac:dyDescent="0.3">
      <c r="A31" s="19" t="s">
        <v>77</v>
      </c>
      <c r="B31" s="21">
        <v>19250</v>
      </c>
      <c r="C31" s="21" t="s">
        <v>32</v>
      </c>
      <c r="D31" s="21">
        <v>1</v>
      </c>
      <c r="E31" s="21">
        <v>2990</v>
      </c>
      <c r="F31" s="21">
        <v>3165</v>
      </c>
      <c r="G31" s="21">
        <f t="shared" si="7"/>
        <v>175</v>
      </c>
    </row>
    <row r="32" spans="1:7" x14ac:dyDescent="0.3">
      <c r="A32" s="37"/>
      <c r="B32" s="38"/>
      <c r="C32" s="39"/>
      <c r="D32" s="43" t="s">
        <v>9</v>
      </c>
      <c r="E32" s="44"/>
      <c r="F32" s="44"/>
      <c r="G32" s="1">
        <f>SUM(G29:G31)</f>
        <v>509</v>
      </c>
    </row>
    <row r="33" spans="1:7" x14ac:dyDescent="0.3">
      <c r="A33" s="40"/>
      <c r="B33" s="41"/>
      <c r="C33" s="42"/>
      <c r="D33" s="45" t="s">
        <v>11</v>
      </c>
      <c r="E33" s="46"/>
      <c r="F33" s="47"/>
      <c r="G33" s="2">
        <f>G32/$G$1*2</f>
        <v>1.7451428571428571</v>
      </c>
    </row>
    <row r="36" spans="1:7" x14ac:dyDescent="0.3">
      <c r="A36" s="17" t="s">
        <v>13</v>
      </c>
      <c r="B36" s="48"/>
      <c r="C36" s="48"/>
      <c r="D36" s="48"/>
      <c r="E36" s="48"/>
      <c r="F36" s="48"/>
      <c r="G36" s="48"/>
    </row>
    <row r="37" spans="1:7" ht="28.8" x14ac:dyDescent="0.3">
      <c r="A37" s="18" t="s">
        <v>0</v>
      </c>
      <c r="B37" s="17" t="s">
        <v>1</v>
      </c>
      <c r="C37" s="17" t="s">
        <v>2</v>
      </c>
      <c r="D37" s="17" t="s">
        <v>10</v>
      </c>
      <c r="E37" s="17" t="s">
        <v>7</v>
      </c>
      <c r="F37" s="17" t="s">
        <v>8</v>
      </c>
      <c r="G37" s="17" t="s">
        <v>9</v>
      </c>
    </row>
    <row r="38" spans="1:7" x14ac:dyDescent="0.3">
      <c r="A38" s="19" t="s">
        <v>5</v>
      </c>
      <c r="B38" s="20">
        <v>1921</v>
      </c>
      <c r="C38" s="21" t="s">
        <v>92</v>
      </c>
      <c r="D38" s="21">
        <v>1</v>
      </c>
      <c r="E38" s="21">
        <v>0</v>
      </c>
      <c r="F38" s="21">
        <v>44</v>
      </c>
      <c r="G38" s="21">
        <f>F38-E38</f>
        <v>44</v>
      </c>
    </row>
    <row r="39" spans="1:7" x14ac:dyDescent="0.3">
      <c r="A39" s="19" t="s">
        <v>5</v>
      </c>
      <c r="B39" s="21">
        <v>59</v>
      </c>
      <c r="C39" s="21" t="s">
        <v>79</v>
      </c>
      <c r="D39" s="21">
        <v>1</v>
      </c>
      <c r="E39" s="21">
        <v>1536</v>
      </c>
      <c r="F39" s="21">
        <v>9732</v>
      </c>
      <c r="G39" s="21">
        <f t="shared" ref="G39" si="8">F39-E39</f>
        <v>8196</v>
      </c>
    </row>
    <row r="40" spans="1:7" x14ac:dyDescent="0.3">
      <c r="A40" s="37"/>
      <c r="B40" s="38"/>
      <c r="C40" s="39"/>
      <c r="D40" s="49" t="s">
        <v>9</v>
      </c>
      <c r="E40" s="50"/>
      <c r="F40" s="51"/>
      <c r="G40" s="17">
        <f>SUM(G38:G39)</f>
        <v>8240</v>
      </c>
    </row>
    <row r="41" spans="1:7" x14ac:dyDescent="0.3">
      <c r="A41" s="40"/>
      <c r="B41" s="41"/>
      <c r="C41" s="42"/>
      <c r="D41" s="45" t="s">
        <v>11</v>
      </c>
      <c r="E41" s="46"/>
      <c r="F41" s="47"/>
      <c r="G41" s="2">
        <f>G40/$G$1*2</f>
        <v>28.251428571428569</v>
      </c>
    </row>
    <row r="42" spans="1:7" x14ac:dyDescent="0.3">
      <c r="A42" s="19" t="s">
        <v>6</v>
      </c>
      <c r="B42" s="21">
        <v>59</v>
      </c>
      <c r="C42" s="21" t="s">
        <v>79</v>
      </c>
      <c r="D42" s="21">
        <v>1</v>
      </c>
      <c r="E42" s="21">
        <v>9732</v>
      </c>
      <c r="F42" s="21">
        <v>23477</v>
      </c>
      <c r="G42" s="21">
        <f t="shared" ref="G42:G44" si="9">F42-E42</f>
        <v>13745</v>
      </c>
    </row>
    <row r="43" spans="1:7" x14ac:dyDescent="0.3">
      <c r="A43" s="19" t="s">
        <v>6</v>
      </c>
      <c r="B43" s="21">
        <v>19277</v>
      </c>
      <c r="C43" s="21" t="s">
        <v>39</v>
      </c>
      <c r="D43" s="21">
        <v>1</v>
      </c>
      <c r="E43" s="21">
        <v>0</v>
      </c>
      <c r="F43" s="21">
        <v>2961</v>
      </c>
      <c r="G43" s="21">
        <f t="shared" si="9"/>
        <v>2961</v>
      </c>
    </row>
    <row r="44" spans="1:7" x14ac:dyDescent="0.3">
      <c r="A44" s="19" t="s">
        <v>6</v>
      </c>
      <c r="B44" s="21">
        <v>19278</v>
      </c>
      <c r="C44" s="21" t="s">
        <v>80</v>
      </c>
      <c r="D44" s="21">
        <v>1</v>
      </c>
      <c r="E44" s="21">
        <v>0</v>
      </c>
      <c r="F44" s="21">
        <v>3700</v>
      </c>
      <c r="G44" s="21">
        <f t="shared" si="9"/>
        <v>3700</v>
      </c>
    </row>
    <row r="45" spans="1:7" x14ac:dyDescent="0.3">
      <c r="A45" s="37"/>
      <c r="B45" s="38"/>
      <c r="C45" s="39"/>
      <c r="D45" s="49" t="s">
        <v>9</v>
      </c>
      <c r="E45" s="50"/>
      <c r="F45" s="51"/>
      <c r="G45" s="17">
        <f>SUM(G42:G44)</f>
        <v>20406</v>
      </c>
    </row>
    <row r="46" spans="1:7" x14ac:dyDescent="0.3">
      <c r="A46" s="40"/>
      <c r="B46" s="41"/>
      <c r="C46" s="42"/>
      <c r="D46" s="45" t="s">
        <v>11</v>
      </c>
      <c r="E46" s="46"/>
      <c r="F46" s="47"/>
      <c r="G46" s="2">
        <f>G45/$G$1*2</f>
        <v>69.963428571428565</v>
      </c>
    </row>
    <row r="47" spans="1:7" x14ac:dyDescent="0.3">
      <c r="A47" s="19" t="s">
        <v>4</v>
      </c>
      <c r="B47" s="21">
        <v>19252</v>
      </c>
      <c r="C47" s="21" t="s">
        <v>34</v>
      </c>
      <c r="D47" s="21">
        <v>1</v>
      </c>
      <c r="E47" s="21">
        <v>21772</v>
      </c>
      <c r="F47" s="21">
        <v>28934</v>
      </c>
      <c r="G47" s="21">
        <f t="shared" ref="G47:G50" si="10">F47-E47</f>
        <v>7162</v>
      </c>
    </row>
    <row r="48" spans="1:7" x14ac:dyDescent="0.3">
      <c r="A48" s="19" t="s">
        <v>4</v>
      </c>
      <c r="B48" s="21">
        <v>19275</v>
      </c>
      <c r="C48" s="21" t="s">
        <v>83</v>
      </c>
      <c r="D48" s="21">
        <v>1</v>
      </c>
      <c r="E48" s="21">
        <v>1420</v>
      </c>
      <c r="F48" s="21">
        <v>2116</v>
      </c>
      <c r="G48" s="21">
        <f t="shared" si="10"/>
        <v>696</v>
      </c>
    </row>
    <row r="49" spans="1:7" x14ac:dyDescent="0.3">
      <c r="A49" s="19" t="s">
        <v>4</v>
      </c>
      <c r="B49" s="21">
        <v>19277</v>
      </c>
      <c r="C49" s="21" t="s">
        <v>39</v>
      </c>
      <c r="D49" s="21">
        <v>1</v>
      </c>
      <c r="E49" s="21">
        <v>2961</v>
      </c>
      <c r="F49" s="21">
        <v>5768</v>
      </c>
      <c r="G49" s="21">
        <f t="shared" si="10"/>
        <v>2807</v>
      </c>
    </row>
    <row r="50" spans="1:7" x14ac:dyDescent="0.3">
      <c r="A50" s="19" t="s">
        <v>4</v>
      </c>
      <c r="B50" s="21">
        <v>19343</v>
      </c>
      <c r="C50" s="21" t="s">
        <v>87</v>
      </c>
      <c r="D50" s="21">
        <v>1</v>
      </c>
      <c r="E50" s="21">
        <v>0</v>
      </c>
      <c r="F50" s="21">
        <v>10170</v>
      </c>
      <c r="G50" s="21">
        <f t="shared" si="10"/>
        <v>10170</v>
      </c>
    </row>
    <row r="51" spans="1:7" x14ac:dyDescent="0.3">
      <c r="A51" s="37"/>
      <c r="B51" s="38"/>
      <c r="C51" s="39"/>
      <c r="D51" s="49" t="s">
        <v>9</v>
      </c>
      <c r="E51" s="50"/>
      <c r="F51" s="50"/>
      <c r="G51" s="28">
        <f>SUM(G47:G50)</f>
        <v>20835</v>
      </c>
    </row>
    <row r="52" spans="1:7" x14ac:dyDescent="0.3">
      <c r="A52" s="40"/>
      <c r="B52" s="41"/>
      <c r="C52" s="42"/>
      <c r="D52" s="45" t="s">
        <v>11</v>
      </c>
      <c r="E52" s="46"/>
      <c r="F52" s="47"/>
      <c r="G52" s="2">
        <f>G51/$G$1*2</f>
        <v>71.434285714285707</v>
      </c>
    </row>
    <row r="53" spans="1:7" x14ac:dyDescent="0.3">
      <c r="A53" s="19" t="s">
        <v>24</v>
      </c>
      <c r="B53" s="21">
        <v>19276</v>
      </c>
      <c r="C53" s="21" t="s">
        <v>38</v>
      </c>
      <c r="D53" s="21">
        <v>1</v>
      </c>
      <c r="E53" s="21">
        <v>0</v>
      </c>
      <c r="F53" s="21">
        <v>20375</v>
      </c>
      <c r="G53" s="21">
        <f t="shared" ref="G53:G57" si="11">F53-E53</f>
        <v>20375</v>
      </c>
    </row>
    <row r="54" spans="1:7" x14ac:dyDescent="0.3">
      <c r="A54" s="19" t="s">
        <v>24</v>
      </c>
      <c r="B54" s="21">
        <v>19277</v>
      </c>
      <c r="C54" s="21" t="s">
        <v>39</v>
      </c>
      <c r="D54" s="21">
        <v>1</v>
      </c>
      <c r="E54" s="21">
        <v>5768</v>
      </c>
      <c r="F54" s="21">
        <v>9354</v>
      </c>
      <c r="G54" s="21">
        <f t="shared" si="11"/>
        <v>3586</v>
      </c>
    </row>
    <row r="55" spans="1:7" x14ac:dyDescent="0.3">
      <c r="A55" s="19" t="s">
        <v>24</v>
      </c>
      <c r="B55" s="21">
        <v>19279</v>
      </c>
      <c r="C55" s="21" t="s">
        <v>40</v>
      </c>
      <c r="D55" s="21">
        <v>1</v>
      </c>
      <c r="E55" s="21">
        <v>0</v>
      </c>
      <c r="F55" s="21">
        <v>427</v>
      </c>
      <c r="G55" s="21">
        <f t="shared" si="11"/>
        <v>427</v>
      </c>
    </row>
    <row r="56" spans="1:7" x14ac:dyDescent="0.3">
      <c r="A56" s="19" t="s">
        <v>24</v>
      </c>
      <c r="B56" s="21">
        <v>19285</v>
      </c>
      <c r="C56" s="21" t="s">
        <v>41</v>
      </c>
      <c r="D56" s="21">
        <v>1</v>
      </c>
      <c r="E56" s="21">
        <v>0</v>
      </c>
      <c r="F56" s="21">
        <v>11830</v>
      </c>
      <c r="G56" s="21">
        <f t="shared" si="11"/>
        <v>11830</v>
      </c>
    </row>
    <row r="57" spans="1:7" x14ac:dyDescent="0.3">
      <c r="A57" s="19" t="s">
        <v>24</v>
      </c>
      <c r="B57" s="21">
        <v>19286</v>
      </c>
      <c r="C57" s="21" t="s">
        <v>42</v>
      </c>
      <c r="D57" s="21">
        <v>1</v>
      </c>
      <c r="E57" s="21">
        <v>0</v>
      </c>
      <c r="F57" s="21">
        <v>5550</v>
      </c>
      <c r="G57" s="21">
        <f t="shared" si="11"/>
        <v>5550</v>
      </c>
    </row>
    <row r="58" spans="1:7" x14ac:dyDescent="0.3">
      <c r="A58" s="19" t="s">
        <v>24</v>
      </c>
      <c r="B58" s="21">
        <v>19288</v>
      </c>
      <c r="C58" s="21" t="s">
        <v>44</v>
      </c>
      <c r="D58" s="21">
        <v>1</v>
      </c>
      <c r="E58" s="21">
        <v>0</v>
      </c>
      <c r="F58" s="21">
        <v>361</v>
      </c>
      <c r="G58" s="21">
        <f t="shared" ref="G58:G69" si="12">F58-E58</f>
        <v>361</v>
      </c>
    </row>
    <row r="59" spans="1:7" x14ac:dyDescent="0.3">
      <c r="A59" s="19" t="s">
        <v>24</v>
      </c>
      <c r="B59" s="23">
        <v>19289</v>
      </c>
      <c r="C59" s="24" t="s">
        <v>45</v>
      </c>
      <c r="D59" s="29">
        <v>1</v>
      </c>
      <c r="E59" s="30">
        <v>0</v>
      </c>
      <c r="F59" s="30">
        <v>1557</v>
      </c>
      <c r="G59" s="31">
        <f t="shared" si="12"/>
        <v>1557</v>
      </c>
    </row>
    <row r="60" spans="1:7" x14ac:dyDescent="0.3">
      <c r="A60" s="19" t="s">
        <v>24</v>
      </c>
      <c r="B60" s="23">
        <v>19346</v>
      </c>
      <c r="C60" s="24" t="s">
        <v>68</v>
      </c>
      <c r="D60" s="29">
        <v>1</v>
      </c>
      <c r="E60" s="30">
        <v>0</v>
      </c>
      <c r="F60" s="30">
        <v>1054</v>
      </c>
      <c r="G60" s="31">
        <f t="shared" si="12"/>
        <v>1054</v>
      </c>
    </row>
    <row r="61" spans="1:7" x14ac:dyDescent="0.3">
      <c r="A61" s="19" t="s">
        <v>24</v>
      </c>
      <c r="B61" s="21">
        <v>19271</v>
      </c>
      <c r="C61" s="21" t="s">
        <v>35</v>
      </c>
      <c r="D61" s="21">
        <v>1</v>
      </c>
      <c r="E61" s="21">
        <v>5050</v>
      </c>
      <c r="F61" s="21">
        <v>10230</v>
      </c>
      <c r="G61" s="21">
        <f t="shared" si="12"/>
        <v>5180</v>
      </c>
    </row>
    <row r="62" spans="1:7" x14ac:dyDescent="0.3">
      <c r="A62" s="19" t="s">
        <v>24</v>
      </c>
      <c r="B62" s="23">
        <v>19272</v>
      </c>
      <c r="C62" s="24" t="s">
        <v>36</v>
      </c>
      <c r="D62" s="25">
        <v>1</v>
      </c>
      <c r="E62" s="26">
        <v>0</v>
      </c>
      <c r="F62" s="26">
        <v>3848</v>
      </c>
      <c r="G62" s="21">
        <f t="shared" si="12"/>
        <v>3848</v>
      </c>
    </row>
    <row r="63" spans="1:7" x14ac:dyDescent="0.3">
      <c r="A63" s="19" t="s">
        <v>24</v>
      </c>
      <c r="B63" s="23">
        <v>19272</v>
      </c>
      <c r="C63" s="24" t="s">
        <v>36</v>
      </c>
      <c r="D63" s="25">
        <v>1</v>
      </c>
      <c r="E63" s="26">
        <v>4048</v>
      </c>
      <c r="F63" s="26">
        <v>4427</v>
      </c>
      <c r="G63" s="21">
        <f t="shared" si="12"/>
        <v>379</v>
      </c>
    </row>
    <row r="64" spans="1:7" x14ac:dyDescent="0.3">
      <c r="A64" s="19" t="s">
        <v>24</v>
      </c>
      <c r="B64" s="23">
        <v>19272</v>
      </c>
      <c r="C64" s="24" t="s">
        <v>36</v>
      </c>
      <c r="D64" s="25">
        <v>1</v>
      </c>
      <c r="E64" s="26">
        <v>4627</v>
      </c>
      <c r="F64" s="26">
        <v>5777</v>
      </c>
      <c r="G64" s="21">
        <f t="shared" si="12"/>
        <v>1150</v>
      </c>
    </row>
    <row r="65" spans="1:7" x14ac:dyDescent="0.3">
      <c r="A65" s="19" t="s">
        <v>24</v>
      </c>
      <c r="B65" s="23">
        <v>19272</v>
      </c>
      <c r="C65" s="24" t="s">
        <v>36</v>
      </c>
      <c r="D65" s="25">
        <v>1</v>
      </c>
      <c r="E65" s="26">
        <v>6216</v>
      </c>
      <c r="F65" s="26">
        <v>9295</v>
      </c>
      <c r="G65" s="21">
        <f t="shared" si="12"/>
        <v>3079</v>
      </c>
    </row>
    <row r="66" spans="1:7" x14ac:dyDescent="0.3">
      <c r="A66" s="19" t="s">
        <v>24</v>
      </c>
      <c r="B66" s="23">
        <v>19272</v>
      </c>
      <c r="C66" s="24" t="s">
        <v>36</v>
      </c>
      <c r="D66" s="25">
        <v>1</v>
      </c>
      <c r="E66" s="26">
        <v>9585</v>
      </c>
      <c r="F66" s="26">
        <v>23612</v>
      </c>
      <c r="G66" s="21">
        <f t="shared" si="12"/>
        <v>14027</v>
      </c>
    </row>
    <row r="67" spans="1:7" x14ac:dyDescent="0.3">
      <c r="A67" s="19" t="s">
        <v>24</v>
      </c>
      <c r="B67" s="23">
        <v>19273</v>
      </c>
      <c r="C67" s="24" t="s">
        <v>37</v>
      </c>
      <c r="D67" s="25">
        <v>1</v>
      </c>
      <c r="E67" s="26">
        <v>0</v>
      </c>
      <c r="F67" s="26">
        <v>3216</v>
      </c>
      <c r="G67" s="21">
        <f t="shared" si="12"/>
        <v>3216</v>
      </c>
    </row>
    <row r="68" spans="1:7" x14ac:dyDescent="0.3">
      <c r="A68" s="19" t="s">
        <v>24</v>
      </c>
      <c r="B68" s="23">
        <v>19287</v>
      </c>
      <c r="C68" s="24" t="s">
        <v>43</v>
      </c>
      <c r="D68" s="25">
        <v>1</v>
      </c>
      <c r="E68" s="26">
        <v>0</v>
      </c>
      <c r="F68" s="26">
        <v>1815</v>
      </c>
      <c r="G68" s="21">
        <f t="shared" si="12"/>
        <v>1815</v>
      </c>
    </row>
    <row r="69" spans="1:7" x14ac:dyDescent="0.3">
      <c r="A69" s="19" t="s">
        <v>24</v>
      </c>
      <c r="B69" s="23">
        <v>24151</v>
      </c>
      <c r="C69" s="24" t="s">
        <v>74</v>
      </c>
      <c r="D69" s="29">
        <v>1</v>
      </c>
      <c r="E69" s="30">
        <v>24362</v>
      </c>
      <c r="F69" s="30">
        <v>37425</v>
      </c>
      <c r="G69" s="31">
        <f t="shared" si="12"/>
        <v>13063</v>
      </c>
    </row>
    <row r="70" spans="1:7" x14ac:dyDescent="0.3">
      <c r="A70" s="37"/>
      <c r="B70" s="38"/>
      <c r="C70" s="39"/>
      <c r="D70" s="43" t="s">
        <v>9</v>
      </c>
      <c r="E70" s="44"/>
      <c r="F70" s="44"/>
      <c r="G70" s="1">
        <f>SUM(G53:G69)</f>
        <v>90497</v>
      </c>
    </row>
    <row r="71" spans="1:7" x14ac:dyDescent="0.3">
      <c r="A71" s="40"/>
      <c r="B71" s="41"/>
      <c r="C71" s="42"/>
      <c r="D71" s="45" t="s">
        <v>11</v>
      </c>
      <c r="E71" s="46"/>
      <c r="F71" s="47"/>
      <c r="G71" s="2">
        <f>G70/$G$1*2</f>
        <v>310.27542857142856</v>
      </c>
    </row>
    <row r="72" spans="1:7" x14ac:dyDescent="0.3">
      <c r="A72" s="32"/>
      <c r="B72" s="32"/>
      <c r="C72" s="32"/>
      <c r="D72" s="33"/>
      <c r="E72" s="33"/>
      <c r="F72" s="33"/>
      <c r="G72" s="34"/>
    </row>
    <row r="73" spans="1:7" x14ac:dyDescent="0.3">
      <c r="A73" s="32"/>
      <c r="B73" s="32"/>
      <c r="C73" s="32"/>
      <c r="D73" s="33"/>
      <c r="E73" s="33"/>
      <c r="F73" s="33"/>
      <c r="G73" s="34"/>
    </row>
    <row r="74" spans="1:7" x14ac:dyDescent="0.3">
      <c r="A74" s="19" t="s">
        <v>77</v>
      </c>
      <c r="B74" s="21">
        <v>19272</v>
      </c>
      <c r="C74" s="21" t="s">
        <v>36</v>
      </c>
      <c r="D74" s="21">
        <v>1</v>
      </c>
      <c r="E74" s="21">
        <v>3848</v>
      </c>
      <c r="F74" s="21">
        <v>4048</v>
      </c>
      <c r="G74" s="21">
        <f t="shared" ref="G74:G77" si="13">F74-E74</f>
        <v>200</v>
      </c>
    </row>
    <row r="75" spans="1:7" x14ac:dyDescent="0.3">
      <c r="A75" s="19" t="s">
        <v>77</v>
      </c>
      <c r="B75" s="21">
        <v>19272</v>
      </c>
      <c r="C75" s="21" t="s">
        <v>36</v>
      </c>
      <c r="D75" s="21">
        <v>1</v>
      </c>
      <c r="E75" s="21">
        <v>4427</v>
      </c>
      <c r="F75" s="21">
        <v>4627</v>
      </c>
      <c r="G75" s="21">
        <f t="shared" si="13"/>
        <v>200</v>
      </c>
    </row>
    <row r="76" spans="1:7" x14ac:dyDescent="0.3">
      <c r="A76" s="19" t="s">
        <v>77</v>
      </c>
      <c r="B76" s="21">
        <v>19272</v>
      </c>
      <c r="C76" s="21" t="s">
        <v>36</v>
      </c>
      <c r="D76" s="21">
        <v>1</v>
      </c>
      <c r="E76" s="21">
        <v>5777</v>
      </c>
      <c r="F76" s="21">
        <v>6216</v>
      </c>
      <c r="G76" s="21">
        <f t="shared" si="13"/>
        <v>439</v>
      </c>
    </row>
    <row r="77" spans="1:7" x14ac:dyDescent="0.3">
      <c r="A77" s="19" t="s">
        <v>77</v>
      </c>
      <c r="B77" s="21">
        <v>19272</v>
      </c>
      <c r="C77" s="21" t="s">
        <v>36</v>
      </c>
      <c r="D77" s="21">
        <v>1</v>
      </c>
      <c r="E77" s="21">
        <v>9295</v>
      </c>
      <c r="F77" s="21">
        <v>9585</v>
      </c>
      <c r="G77" s="21">
        <f t="shared" si="13"/>
        <v>290</v>
      </c>
    </row>
    <row r="78" spans="1:7" x14ac:dyDescent="0.3">
      <c r="A78" s="37"/>
      <c r="B78" s="38"/>
      <c r="C78" s="39"/>
      <c r="D78" s="43" t="s">
        <v>9</v>
      </c>
      <c r="E78" s="44"/>
      <c r="F78" s="44"/>
      <c r="G78" s="1">
        <f>SUM(G71:G77)</f>
        <v>1439.2754285714286</v>
      </c>
    </row>
    <row r="79" spans="1:7" x14ac:dyDescent="0.3">
      <c r="A79" s="40"/>
      <c r="B79" s="41"/>
      <c r="C79" s="42"/>
      <c r="D79" s="45" t="s">
        <v>11</v>
      </c>
      <c r="E79" s="46"/>
      <c r="F79" s="47"/>
      <c r="G79" s="2">
        <f>G78/$G$1*2</f>
        <v>4.9346586122448981</v>
      </c>
    </row>
    <row r="80" spans="1:7" x14ac:dyDescent="0.3">
      <c r="A80" s="11"/>
      <c r="B80" s="12"/>
      <c r="C80" s="13"/>
      <c r="D80" s="14"/>
      <c r="E80" s="15"/>
      <c r="F80" s="16"/>
      <c r="G80" s="35"/>
    </row>
    <row r="81" spans="1:7" x14ac:dyDescent="0.3">
      <c r="A81" s="11"/>
      <c r="B81" s="12"/>
      <c r="C81" s="13"/>
      <c r="D81" s="14"/>
      <c r="E81" s="15"/>
      <c r="F81" s="16"/>
      <c r="G81" s="35"/>
    </row>
    <row r="82" spans="1:7" x14ac:dyDescent="0.3">
      <c r="A82" s="17" t="s">
        <v>14</v>
      </c>
      <c r="B82" s="48"/>
      <c r="C82" s="48"/>
      <c r="D82" s="48"/>
      <c r="E82" s="48"/>
      <c r="F82" s="48"/>
      <c r="G82" s="48"/>
    </row>
    <row r="83" spans="1:7" ht="28.8" x14ac:dyDescent="0.3">
      <c r="A83" s="18" t="s">
        <v>0</v>
      </c>
      <c r="B83" s="17" t="s">
        <v>1</v>
      </c>
      <c r="C83" s="17" t="s">
        <v>2</v>
      </c>
      <c r="D83" s="17" t="s">
        <v>10</v>
      </c>
      <c r="E83" s="17" t="s">
        <v>7</v>
      </c>
      <c r="F83" s="17" t="s">
        <v>8</v>
      </c>
      <c r="G83" s="17" t="s">
        <v>9</v>
      </c>
    </row>
    <row r="84" spans="1:7" x14ac:dyDescent="0.3">
      <c r="A84" s="19" t="s">
        <v>5</v>
      </c>
      <c r="B84" s="20"/>
      <c r="C84" s="21"/>
      <c r="D84" s="21">
        <v>1</v>
      </c>
      <c r="E84" s="21">
        <v>0</v>
      </c>
      <c r="F84" s="21">
        <v>0</v>
      </c>
      <c r="G84" s="21">
        <f>F84-E84</f>
        <v>0</v>
      </c>
    </row>
    <row r="85" spans="1:7" x14ac:dyDescent="0.3">
      <c r="A85" s="37"/>
      <c r="B85" s="38"/>
      <c r="C85" s="39"/>
      <c r="D85" s="49" t="s">
        <v>9</v>
      </c>
      <c r="E85" s="50"/>
      <c r="F85" s="51"/>
      <c r="G85" s="17">
        <f>SUM(G84:G84)</f>
        <v>0</v>
      </c>
    </row>
    <row r="86" spans="1:7" x14ac:dyDescent="0.3">
      <c r="A86" s="40"/>
      <c r="B86" s="41"/>
      <c r="C86" s="42"/>
      <c r="D86" s="45" t="s">
        <v>11</v>
      </c>
      <c r="E86" s="46"/>
      <c r="F86" s="47"/>
      <c r="G86" s="2">
        <f>G85/$G$1*2</f>
        <v>0</v>
      </c>
    </row>
    <row r="87" spans="1:7" x14ac:dyDescent="0.3">
      <c r="A87" s="19" t="s">
        <v>6</v>
      </c>
      <c r="B87" s="21">
        <v>92</v>
      </c>
      <c r="C87" s="21" t="s">
        <v>78</v>
      </c>
      <c r="D87" s="21">
        <v>1</v>
      </c>
      <c r="E87" s="21">
        <v>100869</v>
      </c>
      <c r="F87" s="21">
        <v>122821</v>
      </c>
      <c r="G87" s="21">
        <f t="shared" ref="G87:G88" si="14">F87-E87</f>
        <v>21952</v>
      </c>
    </row>
    <row r="88" spans="1:7" x14ac:dyDescent="0.3">
      <c r="A88" s="19" t="s">
        <v>6</v>
      </c>
      <c r="B88" s="21">
        <v>6</v>
      </c>
      <c r="C88" s="21" t="s">
        <v>89</v>
      </c>
      <c r="D88" s="21">
        <v>1</v>
      </c>
      <c r="E88" s="21">
        <v>84951</v>
      </c>
      <c r="F88" s="21">
        <v>94332</v>
      </c>
      <c r="G88" s="21">
        <f t="shared" si="14"/>
        <v>9381</v>
      </c>
    </row>
    <row r="89" spans="1:7" x14ac:dyDescent="0.3">
      <c r="A89" s="37"/>
      <c r="B89" s="38"/>
      <c r="C89" s="39"/>
      <c r="D89" s="49" t="s">
        <v>9</v>
      </c>
      <c r="E89" s="50"/>
      <c r="F89" s="51"/>
      <c r="G89" s="17">
        <f>SUM(G87:G88)</f>
        <v>31333</v>
      </c>
    </row>
    <row r="90" spans="1:7" x14ac:dyDescent="0.3">
      <c r="A90" s="40"/>
      <c r="B90" s="41"/>
      <c r="C90" s="42"/>
      <c r="D90" s="45" t="s">
        <v>11</v>
      </c>
      <c r="E90" s="46"/>
      <c r="F90" s="47"/>
      <c r="G90" s="2">
        <f>G89/$G$1*2</f>
        <v>107.42742857142856</v>
      </c>
    </row>
    <row r="91" spans="1:7" x14ac:dyDescent="0.3">
      <c r="A91" s="19" t="s">
        <v>4</v>
      </c>
      <c r="B91" s="21"/>
      <c r="C91" s="21"/>
      <c r="D91" s="21">
        <v>1</v>
      </c>
      <c r="E91" s="21">
        <v>0</v>
      </c>
      <c r="F91" s="21">
        <v>0</v>
      </c>
      <c r="G91" s="21">
        <f t="shared" ref="G91" si="15">F91-E91</f>
        <v>0</v>
      </c>
    </row>
    <row r="92" spans="1:7" x14ac:dyDescent="0.3">
      <c r="A92" s="37"/>
      <c r="B92" s="38"/>
      <c r="C92" s="39"/>
      <c r="D92" s="49" t="s">
        <v>9</v>
      </c>
      <c r="E92" s="50"/>
      <c r="F92" s="50"/>
      <c r="G92" s="28">
        <f>SUM(G91:G91)</f>
        <v>0</v>
      </c>
    </row>
    <row r="93" spans="1:7" x14ac:dyDescent="0.3">
      <c r="A93" s="40"/>
      <c r="B93" s="41"/>
      <c r="C93" s="42"/>
      <c r="D93" s="45" t="s">
        <v>11</v>
      </c>
      <c r="E93" s="46"/>
      <c r="F93" s="47"/>
      <c r="G93" s="2">
        <f>G92/$G$1*2</f>
        <v>0</v>
      </c>
    </row>
    <row r="94" spans="1:7" x14ac:dyDescent="0.3">
      <c r="A94" s="19" t="s">
        <v>24</v>
      </c>
      <c r="B94" s="21">
        <v>19301</v>
      </c>
      <c r="C94" s="21" t="s">
        <v>46</v>
      </c>
      <c r="D94" s="21">
        <v>1</v>
      </c>
      <c r="E94" s="21">
        <v>1196</v>
      </c>
      <c r="F94" s="21">
        <v>24464</v>
      </c>
      <c r="G94" s="21">
        <f t="shared" ref="G94:G104" si="16">F94-E94</f>
        <v>23268</v>
      </c>
    </row>
    <row r="95" spans="1:7" x14ac:dyDescent="0.3">
      <c r="A95" s="19" t="s">
        <v>24</v>
      </c>
      <c r="B95" s="21">
        <v>19308</v>
      </c>
      <c r="C95" s="21" t="s">
        <v>53</v>
      </c>
      <c r="D95" s="21">
        <v>1</v>
      </c>
      <c r="E95" s="21">
        <v>0</v>
      </c>
      <c r="F95" s="21">
        <v>6536</v>
      </c>
      <c r="G95" s="21">
        <f t="shared" si="16"/>
        <v>6536</v>
      </c>
    </row>
    <row r="96" spans="1:7" x14ac:dyDescent="0.3">
      <c r="A96" s="19" t="s">
        <v>24</v>
      </c>
      <c r="B96" s="21">
        <v>19309</v>
      </c>
      <c r="C96" s="21" t="s">
        <v>54</v>
      </c>
      <c r="D96" s="21">
        <v>1</v>
      </c>
      <c r="E96" s="21">
        <v>0</v>
      </c>
      <c r="F96" s="21">
        <v>730</v>
      </c>
      <c r="G96" s="21">
        <f t="shared" si="16"/>
        <v>730</v>
      </c>
    </row>
    <row r="97" spans="1:7" x14ac:dyDescent="0.3">
      <c r="A97" s="19" t="s">
        <v>24</v>
      </c>
      <c r="B97" s="21">
        <v>19310</v>
      </c>
      <c r="C97" s="21" t="s">
        <v>55</v>
      </c>
      <c r="D97" s="21">
        <v>1</v>
      </c>
      <c r="E97" s="21">
        <v>0</v>
      </c>
      <c r="F97" s="21">
        <v>3195</v>
      </c>
      <c r="G97" s="21">
        <f t="shared" si="16"/>
        <v>3195</v>
      </c>
    </row>
    <row r="98" spans="1:7" x14ac:dyDescent="0.3">
      <c r="A98" s="19" t="s">
        <v>24</v>
      </c>
      <c r="B98" s="21">
        <v>19310</v>
      </c>
      <c r="C98" s="21" t="s">
        <v>55</v>
      </c>
      <c r="D98" s="21">
        <v>1</v>
      </c>
      <c r="E98" s="21">
        <v>6245</v>
      </c>
      <c r="F98" s="21">
        <v>13684</v>
      </c>
      <c r="G98" s="21">
        <f t="shared" si="16"/>
        <v>7439</v>
      </c>
    </row>
    <row r="99" spans="1:7" x14ac:dyDescent="0.3">
      <c r="A99" s="19" t="s">
        <v>24</v>
      </c>
      <c r="B99" s="21">
        <v>19305</v>
      </c>
      <c r="C99" s="21" t="s">
        <v>50</v>
      </c>
      <c r="D99" s="21">
        <v>1</v>
      </c>
      <c r="E99" s="21">
        <v>0</v>
      </c>
      <c r="F99" s="21">
        <v>5192</v>
      </c>
      <c r="G99" s="21">
        <f t="shared" si="16"/>
        <v>5192</v>
      </c>
    </row>
    <row r="100" spans="1:7" x14ac:dyDescent="0.3">
      <c r="A100" s="19" t="s">
        <v>24</v>
      </c>
      <c r="B100" s="21">
        <v>19302</v>
      </c>
      <c r="C100" s="21" t="s">
        <v>47</v>
      </c>
      <c r="D100" s="21">
        <v>1</v>
      </c>
      <c r="E100" s="21">
        <v>0</v>
      </c>
      <c r="F100" s="21">
        <v>16664</v>
      </c>
      <c r="G100" s="21">
        <f t="shared" si="16"/>
        <v>16664</v>
      </c>
    </row>
    <row r="101" spans="1:7" x14ac:dyDescent="0.3">
      <c r="A101" s="19" t="s">
        <v>24</v>
      </c>
      <c r="B101" s="21">
        <v>19303</v>
      </c>
      <c r="C101" s="21" t="s">
        <v>48</v>
      </c>
      <c r="D101" s="21">
        <v>1</v>
      </c>
      <c r="E101" s="21">
        <v>0</v>
      </c>
      <c r="F101" s="21">
        <v>17470</v>
      </c>
      <c r="G101" s="21">
        <f t="shared" si="16"/>
        <v>17470</v>
      </c>
    </row>
    <row r="102" spans="1:7" x14ac:dyDescent="0.3">
      <c r="A102" s="19" t="s">
        <v>24</v>
      </c>
      <c r="B102" s="21">
        <v>19304</v>
      </c>
      <c r="C102" s="21" t="s">
        <v>49</v>
      </c>
      <c r="D102" s="21">
        <v>1</v>
      </c>
      <c r="E102" s="21">
        <v>0</v>
      </c>
      <c r="F102" s="21">
        <v>3506</v>
      </c>
      <c r="G102" s="21">
        <f t="shared" si="16"/>
        <v>3506</v>
      </c>
    </row>
    <row r="103" spans="1:7" x14ac:dyDescent="0.3">
      <c r="A103" s="19" t="s">
        <v>24</v>
      </c>
      <c r="B103" s="21">
        <v>24181</v>
      </c>
      <c r="C103" s="21" t="s">
        <v>75</v>
      </c>
      <c r="D103" s="21">
        <v>1</v>
      </c>
      <c r="E103" s="21">
        <v>13171</v>
      </c>
      <c r="F103" s="21">
        <v>13971</v>
      </c>
      <c r="G103" s="21">
        <f t="shared" si="16"/>
        <v>800</v>
      </c>
    </row>
    <row r="104" spans="1:7" x14ac:dyDescent="0.3">
      <c r="A104" s="19" t="s">
        <v>24</v>
      </c>
      <c r="B104" s="23">
        <v>24182</v>
      </c>
      <c r="C104" s="24" t="s">
        <v>76</v>
      </c>
      <c r="D104" s="29">
        <v>1</v>
      </c>
      <c r="E104" s="30">
        <v>12315</v>
      </c>
      <c r="F104" s="30">
        <v>14911</v>
      </c>
      <c r="G104" s="31">
        <f t="shared" si="16"/>
        <v>2596</v>
      </c>
    </row>
    <row r="105" spans="1:7" x14ac:dyDescent="0.3">
      <c r="A105" s="37"/>
      <c r="B105" s="38"/>
      <c r="C105" s="39"/>
      <c r="D105" s="43" t="s">
        <v>9</v>
      </c>
      <c r="E105" s="44"/>
      <c r="F105" s="44"/>
      <c r="G105" s="1">
        <f>SUM(G94:G103)</f>
        <v>84800</v>
      </c>
    </row>
    <row r="106" spans="1:7" x14ac:dyDescent="0.3">
      <c r="A106" s="40"/>
      <c r="B106" s="41"/>
      <c r="C106" s="42"/>
      <c r="D106" s="45" t="s">
        <v>11</v>
      </c>
      <c r="E106" s="46"/>
      <c r="F106" s="47"/>
      <c r="G106" s="2">
        <f>G105/$G$1*2</f>
        <v>290.74285714285713</v>
      </c>
    </row>
    <row r="107" spans="1:7" x14ac:dyDescent="0.3">
      <c r="A107" s="19" t="s">
        <v>77</v>
      </c>
      <c r="B107" s="21">
        <v>19301</v>
      </c>
      <c r="C107" s="21" t="s">
        <v>46</v>
      </c>
      <c r="D107" s="21">
        <v>1</v>
      </c>
      <c r="E107" s="21">
        <v>908</v>
      </c>
      <c r="F107" s="21">
        <v>917</v>
      </c>
      <c r="G107" s="21">
        <f t="shared" ref="G107" si="17">F107-E107</f>
        <v>9</v>
      </c>
    </row>
    <row r="108" spans="1:7" x14ac:dyDescent="0.3">
      <c r="A108" s="19" t="s">
        <v>77</v>
      </c>
      <c r="B108" s="21">
        <v>19301</v>
      </c>
      <c r="C108" s="21" t="s">
        <v>46</v>
      </c>
      <c r="D108" s="21">
        <v>1</v>
      </c>
      <c r="E108" s="21">
        <v>917</v>
      </c>
      <c r="F108" s="21">
        <v>1196</v>
      </c>
      <c r="G108" s="21">
        <f t="shared" ref="G108" si="18">F108-E108</f>
        <v>279</v>
      </c>
    </row>
    <row r="109" spans="1:7" x14ac:dyDescent="0.3">
      <c r="A109" s="37"/>
      <c r="B109" s="38"/>
      <c r="C109" s="39"/>
      <c r="D109" s="43" t="s">
        <v>9</v>
      </c>
      <c r="E109" s="44"/>
      <c r="F109" s="44"/>
      <c r="G109" s="1">
        <f>SUM(G107:G108)</f>
        <v>288</v>
      </c>
    </row>
    <row r="110" spans="1:7" x14ac:dyDescent="0.3">
      <c r="A110" s="40"/>
      <c r="B110" s="41"/>
      <c r="C110" s="42"/>
      <c r="D110" s="45" t="s">
        <v>11</v>
      </c>
      <c r="E110" s="46"/>
      <c r="F110" s="47"/>
      <c r="G110" s="2">
        <f>G109/$G$1*2</f>
        <v>0.98742857142857132</v>
      </c>
    </row>
    <row r="111" spans="1:7" x14ac:dyDescent="0.3">
      <c r="A111" s="32"/>
      <c r="B111" s="32"/>
      <c r="C111" s="32"/>
      <c r="D111" s="33"/>
      <c r="E111" s="33"/>
      <c r="F111" s="33"/>
      <c r="G111" s="34"/>
    </row>
    <row r="112" spans="1:7" x14ac:dyDescent="0.3">
      <c r="A112" s="32"/>
      <c r="B112" s="32"/>
      <c r="C112" s="32"/>
      <c r="D112" s="33"/>
      <c r="E112" s="33"/>
      <c r="F112" s="33"/>
      <c r="G112" s="34"/>
    </row>
    <row r="115" spans="1:7" x14ac:dyDescent="0.3">
      <c r="A115" s="17" t="s">
        <v>15</v>
      </c>
      <c r="B115" s="48"/>
      <c r="C115" s="48"/>
      <c r="D115" s="48"/>
      <c r="E115" s="48"/>
      <c r="F115" s="48"/>
      <c r="G115" s="48"/>
    </row>
    <row r="116" spans="1:7" ht="28.8" x14ac:dyDescent="0.3">
      <c r="A116" s="18" t="s">
        <v>0</v>
      </c>
      <c r="B116" s="17" t="s">
        <v>1</v>
      </c>
      <c r="C116" s="17" t="s">
        <v>2</v>
      </c>
      <c r="D116" s="17" t="s">
        <v>10</v>
      </c>
      <c r="E116" s="17" t="s">
        <v>7</v>
      </c>
      <c r="F116" s="17" t="s">
        <v>8</v>
      </c>
      <c r="G116" s="17" t="s">
        <v>9</v>
      </c>
    </row>
    <row r="117" spans="1:7" x14ac:dyDescent="0.3">
      <c r="A117" s="19" t="s">
        <v>5</v>
      </c>
      <c r="B117" s="20">
        <v>6</v>
      </c>
      <c r="C117" s="21" t="s">
        <v>89</v>
      </c>
      <c r="D117" s="21">
        <v>1</v>
      </c>
      <c r="E117" s="21">
        <v>94332</v>
      </c>
      <c r="F117" s="21">
        <v>124787</v>
      </c>
      <c r="G117" s="21">
        <f>F117-E117</f>
        <v>30455</v>
      </c>
    </row>
    <row r="118" spans="1:7" x14ac:dyDescent="0.3">
      <c r="A118" s="37"/>
      <c r="B118" s="38"/>
      <c r="C118" s="39"/>
      <c r="D118" s="49" t="s">
        <v>9</v>
      </c>
      <c r="E118" s="50"/>
      <c r="F118" s="51"/>
      <c r="G118" s="17">
        <f>SUM(G117:G117)</f>
        <v>30455</v>
      </c>
    </row>
    <row r="119" spans="1:7" x14ac:dyDescent="0.3">
      <c r="A119" s="40"/>
      <c r="B119" s="41"/>
      <c r="C119" s="42"/>
      <c r="D119" s="45" t="s">
        <v>11</v>
      </c>
      <c r="E119" s="46"/>
      <c r="F119" s="47"/>
      <c r="G119" s="2">
        <f>G118/$G$1*2</f>
        <v>104.41714285714285</v>
      </c>
    </row>
    <row r="120" spans="1:7" x14ac:dyDescent="0.3">
      <c r="A120" s="19" t="s">
        <v>6</v>
      </c>
      <c r="B120" s="21">
        <v>19312</v>
      </c>
      <c r="C120" s="21" t="s">
        <v>81</v>
      </c>
      <c r="D120" s="21">
        <v>1</v>
      </c>
      <c r="E120" s="21">
        <v>0</v>
      </c>
      <c r="F120" s="21">
        <v>535</v>
      </c>
      <c r="G120" s="21">
        <f t="shared" ref="G120" si="19">F120-E120</f>
        <v>535</v>
      </c>
    </row>
    <row r="121" spans="1:7" x14ac:dyDescent="0.3">
      <c r="A121" s="37"/>
      <c r="B121" s="38"/>
      <c r="C121" s="39"/>
      <c r="D121" s="49" t="s">
        <v>9</v>
      </c>
      <c r="E121" s="50"/>
      <c r="F121" s="51"/>
      <c r="G121" s="17">
        <f>SUM(G120:G120)</f>
        <v>535</v>
      </c>
    </row>
    <row r="122" spans="1:7" x14ac:dyDescent="0.3">
      <c r="A122" s="40"/>
      <c r="B122" s="41"/>
      <c r="C122" s="42"/>
      <c r="D122" s="45" t="s">
        <v>11</v>
      </c>
      <c r="E122" s="46"/>
      <c r="F122" s="47"/>
      <c r="G122" s="2">
        <f>G121/$G$1*2</f>
        <v>1.8342857142857141</v>
      </c>
    </row>
    <row r="123" spans="1:7" x14ac:dyDescent="0.3">
      <c r="A123" s="19" t="s">
        <v>4</v>
      </c>
      <c r="B123" s="21">
        <v>19330</v>
      </c>
      <c r="C123" s="21" t="s">
        <v>84</v>
      </c>
      <c r="D123" s="21">
        <v>1</v>
      </c>
      <c r="E123" s="21">
        <v>12441</v>
      </c>
      <c r="F123" s="21">
        <v>23901</v>
      </c>
      <c r="G123" s="21">
        <f t="shared" ref="G123:G125" si="20">F123-E123</f>
        <v>11460</v>
      </c>
    </row>
    <row r="124" spans="1:7" x14ac:dyDescent="0.3">
      <c r="A124" s="19" t="s">
        <v>4</v>
      </c>
      <c r="B124" s="21">
        <v>19340</v>
      </c>
      <c r="C124" s="21" t="s">
        <v>86</v>
      </c>
      <c r="D124" s="21">
        <v>1</v>
      </c>
      <c r="E124" s="21">
        <v>0</v>
      </c>
      <c r="F124" s="21">
        <v>3720</v>
      </c>
      <c r="G124" s="21">
        <f t="shared" si="20"/>
        <v>3720</v>
      </c>
    </row>
    <row r="125" spans="1:7" x14ac:dyDescent="0.3">
      <c r="A125" s="19" t="s">
        <v>4</v>
      </c>
      <c r="B125" s="21">
        <v>19344</v>
      </c>
      <c r="C125" s="21" t="s">
        <v>66</v>
      </c>
      <c r="D125" s="21">
        <v>1</v>
      </c>
      <c r="E125" s="21">
        <v>0</v>
      </c>
      <c r="F125" s="21">
        <v>3635</v>
      </c>
      <c r="G125" s="21">
        <f t="shared" si="20"/>
        <v>3635</v>
      </c>
    </row>
    <row r="126" spans="1:7" x14ac:dyDescent="0.3">
      <c r="A126" s="37"/>
      <c r="B126" s="38"/>
      <c r="C126" s="39"/>
      <c r="D126" s="49" t="s">
        <v>9</v>
      </c>
      <c r="E126" s="50"/>
      <c r="F126" s="50"/>
      <c r="G126" s="28">
        <f>SUM(G123:G125)</f>
        <v>18815</v>
      </c>
    </row>
    <row r="127" spans="1:7" x14ac:dyDescent="0.3">
      <c r="A127" s="40"/>
      <c r="B127" s="41"/>
      <c r="C127" s="42"/>
      <c r="D127" s="45" t="s">
        <v>11</v>
      </c>
      <c r="E127" s="46"/>
      <c r="F127" s="47"/>
      <c r="G127" s="2">
        <f>G126/$G$1*2</f>
        <v>64.508571428571429</v>
      </c>
    </row>
    <row r="128" spans="1:7" x14ac:dyDescent="0.3">
      <c r="A128" s="19" t="s">
        <v>24</v>
      </c>
      <c r="B128" s="21">
        <v>19306</v>
      </c>
      <c r="C128" s="21" t="s">
        <v>51</v>
      </c>
      <c r="D128" s="21">
        <v>1</v>
      </c>
      <c r="E128" s="21">
        <v>0</v>
      </c>
      <c r="F128" s="21">
        <v>10149</v>
      </c>
      <c r="G128" s="21">
        <f t="shared" ref="G128:G136" si="21">F128-E128</f>
        <v>10149</v>
      </c>
    </row>
    <row r="129" spans="1:7" x14ac:dyDescent="0.3">
      <c r="A129" s="19" t="s">
        <v>24</v>
      </c>
      <c r="B129" s="21">
        <v>19307</v>
      </c>
      <c r="C129" s="21" t="s">
        <v>52</v>
      </c>
      <c r="D129" s="21">
        <v>1</v>
      </c>
      <c r="E129" s="21">
        <v>0</v>
      </c>
      <c r="F129" s="21">
        <v>5038</v>
      </c>
      <c r="G129" s="21">
        <f t="shared" si="21"/>
        <v>5038</v>
      </c>
    </row>
    <row r="130" spans="1:7" x14ac:dyDescent="0.3">
      <c r="A130" s="19" t="s">
        <v>24</v>
      </c>
      <c r="B130" s="23">
        <v>19311</v>
      </c>
      <c r="C130" s="24" t="s">
        <v>56</v>
      </c>
      <c r="D130" s="29">
        <v>1</v>
      </c>
      <c r="E130" s="30">
        <v>0</v>
      </c>
      <c r="F130" s="30">
        <v>6877</v>
      </c>
      <c r="G130" s="31">
        <f t="shared" si="21"/>
        <v>6877</v>
      </c>
    </row>
    <row r="131" spans="1:7" x14ac:dyDescent="0.3">
      <c r="A131" s="19" t="s">
        <v>24</v>
      </c>
      <c r="B131" s="23">
        <v>19337</v>
      </c>
      <c r="C131" s="24" t="s">
        <v>62</v>
      </c>
      <c r="D131" s="29">
        <v>1</v>
      </c>
      <c r="E131" s="30">
        <v>0</v>
      </c>
      <c r="F131" s="30">
        <v>22464</v>
      </c>
      <c r="G131" s="31">
        <f t="shared" si="21"/>
        <v>22464</v>
      </c>
    </row>
    <row r="132" spans="1:7" x14ac:dyDescent="0.3">
      <c r="A132" s="19" t="s">
        <v>24</v>
      </c>
      <c r="B132" s="23">
        <v>19341</v>
      </c>
      <c r="C132" s="24" t="s">
        <v>64</v>
      </c>
      <c r="D132" s="29">
        <v>1</v>
      </c>
      <c r="E132" s="30">
        <v>0</v>
      </c>
      <c r="F132" s="30">
        <v>4086</v>
      </c>
      <c r="G132" s="31">
        <f t="shared" si="21"/>
        <v>4086</v>
      </c>
    </row>
    <row r="133" spans="1:7" x14ac:dyDescent="0.3">
      <c r="A133" s="19" t="s">
        <v>24</v>
      </c>
      <c r="B133" s="23">
        <v>19342</v>
      </c>
      <c r="C133" s="24" t="s">
        <v>65</v>
      </c>
      <c r="D133" s="29">
        <v>1</v>
      </c>
      <c r="E133" s="30">
        <v>0</v>
      </c>
      <c r="F133" s="30">
        <v>550</v>
      </c>
      <c r="G133" s="31">
        <f t="shared" si="21"/>
        <v>550</v>
      </c>
    </row>
    <row r="134" spans="1:7" x14ac:dyDescent="0.3">
      <c r="A134" s="19" t="s">
        <v>24</v>
      </c>
      <c r="B134" s="23">
        <v>19344</v>
      </c>
      <c r="C134" s="24" t="s">
        <v>66</v>
      </c>
      <c r="D134" s="29">
        <v>1</v>
      </c>
      <c r="E134" s="30">
        <v>3635</v>
      </c>
      <c r="F134" s="30">
        <v>11263</v>
      </c>
      <c r="G134" s="31">
        <f t="shared" si="21"/>
        <v>7628</v>
      </c>
    </row>
    <row r="135" spans="1:7" x14ac:dyDescent="0.3">
      <c r="A135" s="19" t="s">
        <v>24</v>
      </c>
      <c r="B135" s="23">
        <v>19345</v>
      </c>
      <c r="C135" s="24" t="s">
        <v>67</v>
      </c>
      <c r="D135" s="29">
        <v>1</v>
      </c>
      <c r="E135" s="30">
        <v>0</v>
      </c>
      <c r="F135" s="30">
        <v>348</v>
      </c>
      <c r="G135" s="31">
        <f t="shared" si="21"/>
        <v>348</v>
      </c>
    </row>
    <row r="136" spans="1:7" x14ac:dyDescent="0.3">
      <c r="A136" s="19" t="s">
        <v>24</v>
      </c>
      <c r="B136" s="23">
        <v>19347</v>
      </c>
      <c r="C136" s="24" t="s">
        <v>69</v>
      </c>
      <c r="D136" s="29">
        <v>1</v>
      </c>
      <c r="E136" s="30">
        <v>0</v>
      </c>
      <c r="F136" s="30">
        <v>621</v>
      </c>
      <c r="G136" s="31">
        <f t="shared" si="21"/>
        <v>621</v>
      </c>
    </row>
    <row r="137" spans="1:7" x14ac:dyDescent="0.3">
      <c r="A137" s="37"/>
      <c r="B137" s="38"/>
      <c r="C137" s="39"/>
      <c r="D137" s="43" t="s">
        <v>9</v>
      </c>
      <c r="E137" s="44"/>
      <c r="F137" s="44"/>
      <c r="G137" s="1">
        <f>SUM(G128:G136)</f>
        <v>57761</v>
      </c>
    </row>
    <row r="138" spans="1:7" x14ac:dyDescent="0.3">
      <c r="A138" s="40"/>
      <c r="B138" s="41"/>
      <c r="C138" s="42"/>
      <c r="D138" s="45" t="s">
        <v>11</v>
      </c>
      <c r="E138" s="46"/>
      <c r="F138" s="47"/>
      <c r="G138" s="2">
        <f>G137/$G$1*2</f>
        <v>198.03771428571426</v>
      </c>
    </row>
    <row r="141" spans="1:7" x14ac:dyDescent="0.3">
      <c r="A141" s="17" t="s">
        <v>16</v>
      </c>
      <c r="B141" s="48"/>
      <c r="C141" s="48"/>
      <c r="D141" s="48"/>
      <c r="E141" s="48"/>
      <c r="F141" s="48"/>
      <c r="G141" s="48"/>
    </row>
    <row r="142" spans="1:7" ht="28.8" x14ac:dyDescent="0.3">
      <c r="A142" s="18" t="s">
        <v>0</v>
      </c>
      <c r="B142" s="17" t="s">
        <v>1</v>
      </c>
      <c r="C142" s="17" t="s">
        <v>2</v>
      </c>
      <c r="D142" s="17" t="s">
        <v>10</v>
      </c>
      <c r="E142" s="17" t="s">
        <v>7</v>
      </c>
      <c r="F142" s="17" t="s">
        <v>8</v>
      </c>
      <c r="G142" s="17" t="s">
        <v>9</v>
      </c>
    </row>
    <row r="143" spans="1:7" x14ac:dyDescent="0.3">
      <c r="A143" s="19" t="s">
        <v>5</v>
      </c>
      <c r="B143" s="20">
        <v>4</v>
      </c>
      <c r="C143" s="21" t="s">
        <v>3</v>
      </c>
      <c r="D143" s="21">
        <v>1</v>
      </c>
      <c r="E143" s="21">
        <v>166942</v>
      </c>
      <c r="F143" s="21">
        <v>192144</v>
      </c>
      <c r="G143" s="21">
        <f>F143-E143</f>
        <v>25202</v>
      </c>
    </row>
    <row r="144" spans="1:7" x14ac:dyDescent="0.3">
      <c r="A144" s="37"/>
      <c r="B144" s="38"/>
      <c r="C144" s="39"/>
      <c r="D144" s="49" t="s">
        <v>9</v>
      </c>
      <c r="E144" s="50"/>
      <c r="F144" s="51"/>
      <c r="G144" s="17">
        <f>SUM(G143:G143)</f>
        <v>25202</v>
      </c>
    </row>
    <row r="145" spans="1:7" x14ac:dyDescent="0.3">
      <c r="A145" s="40"/>
      <c r="B145" s="41"/>
      <c r="C145" s="42"/>
      <c r="D145" s="45" t="s">
        <v>11</v>
      </c>
      <c r="E145" s="46"/>
      <c r="F145" s="47"/>
      <c r="G145" s="2">
        <f>G144/$G$1*2</f>
        <v>86.406857142857135</v>
      </c>
    </row>
    <row r="146" spans="1:7" x14ac:dyDescent="0.3">
      <c r="A146" s="19" t="s">
        <v>6</v>
      </c>
      <c r="B146" s="21"/>
      <c r="C146" s="21"/>
      <c r="D146" s="21">
        <v>1</v>
      </c>
      <c r="E146" s="21">
        <v>0</v>
      </c>
      <c r="F146" s="21">
        <v>0</v>
      </c>
      <c r="G146" s="21">
        <f t="shared" ref="G146" si="22">F146-E146</f>
        <v>0</v>
      </c>
    </row>
    <row r="147" spans="1:7" x14ac:dyDescent="0.3">
      <c r="A147" s="37"/>
      <c r="B147" s="38"/>
      <c r="C147" s="39"/>
      <c r="D147" s="49" t="s">
        <v>9</v>
      </c>
      <c r="E147" s="50"/>
      <c r="F147" s="51"/>
      <c r="G147" s="17">
        <f>SUM(G146:G146)</f>
        <v>0</v>
      </c>
    </row>
    <row r="148" spans="1:7" x14ac:dyDescent="0.3">
      <c r="A148" s="40"/>
      <c r="B148" s="41"/>
      <c r="C148" s="42"/>
      <c r="D148" s="45" t="s">
        <v>11</v>
      </c>
      <c r="E148" s="46"/>
      <c r="F148" s="47"/>
      <c r="G148" s="2">
        <f>G147/800*2</f>
        <v>0</v>
      </c>
    </row>
    <row r="149" spans="1:7" x14ac:dyDescent="0.3">
      <c r="A149" s="19" t="s">
        <v>4</v>
      </c>
      <c r="B149" s="21">
        <v>19331</v>
      </c>
      <c r="C149" s="21" t="s">
        <v>85</v>
      </c>
      <c r="D149" s="21">
        <v>1</v>
      </c>
      <c r="E149" s="21">
        <v>7219</v>
      </c>
      <c r="F149" s="21">
        <v>30528</v>
      </c>
      <c r="G149" s="21">
        <f t="shared" ref="G149" si="23">F149-E149</f>
        <v>23309</v>
      </c>
    </row>
    <row r="150" spans="1:7" x14ac:dyDescent="0.3">
      <c r="A150" s="37"/>
      <c r="B150" s="38"/>
      <c r="C150" s="39"/>
      <c r="D150" s="49" t="s">
        <v>9</v>
      </c>
      <c r="E150" s="50"/>
      <c r="F150" s="50"/>
      <c r="G150" s="28">
        <f>SUM(G149:G149)</f>
        <v>23309</v>
      </c>
    </row>
    <row r="151" spans="1:7" x14ac:dyDescent="0.3">
      <c r="A151" s="40"/>
      <c r="B151" s="41"/>
      <c r="C151" s="42"/>
      <c r="D151" s="45" t="s">
        <v>11</v>
      </c>
      <c r="E151" s="46"/>
      <c r="F151" s="47"/>
      <c r="G151" s="2">
        <f>G150/$G$1*2</f>
        <v>79.91657142857143</v>
      </c>
    </row>
    <row r="152" spans="1:7" x14ac:dyDescent="0.3">
      <c r="A152" s="19" t="s">
        <v>24</v>
      </c>
      <c r="B152" s="21">
        <v>19332</v>
      </c>
      <c r="C152" s="21" t="s">
        <v>57</v>
      </c>
      <c r="D152" s="21">
        <v>1</v>
      </c>
      <c r="E152" s="21">
        <v>0</v>
      </c>
      <c r="F152" s="21">
        <v>462</v>
      </c>
      <c r="G152" s="21">
        <f t="shared" ref="G152:G158" si="24">F152-E152</f>
        <v>462</v>
      </c>
    </row>
    <row r="153" spans="1:7" x14ac:dyDescent="0.3">
      <c r="A153" s="19" t="s">
        <v>24</v>
      </c>
      <c r="B153" s="21">
        <v>19332</v>
      </c>
      <c r="C153" s="21" t="s">
        <v>57</v>
      </c>
      <c r="D153" s="21">
        <v>1</v>
      </c>
      <c r="E153" s="21">
        <v>684</v>
      </c>
      <c r="F153" s="21">
        <v>1671</v>
      </c>
      <c r="G153" s="21">
        <f t="shared" si="24"/>
        <v>987</v>
      </c>
    </row>
    <row r="154" spans="1:7" x14ac:dyDescent="0.3">
      <c r="A154" s="19" t="s">
        <v>24</v>
      </c>
      <c r="B154" s="21">
        <v>19334</v>
      </c>
      <c r="C154" s="21" t="s">
        <v>59</v>
      </c>
      <c r="D154" s="21">
        <v>1</v>
      </c>
      <c r="E154" s="21">
        <v>0</v>
      </c>
      <c r="F154" s="21">
        <v>19310</v>
      </c>
      <c r="G154" s="21">
        <f t="shared" si="24"/>
        <v>19310</v>
      </c>
    </row>
    <row r="155" spans="1:7" x14ac:dyDescent="0.3">
      <c r="A155" s="19" t="s">
        <v>24</v>
      </c>
      <c r="B155" s="21">
        <v>19335</v>
      </c>
      <c r="C155" s="21" t="s">
        <v>60</v>
      </c>
      <c r="D155" s="21">
        <v>1</v>
      </c>
      <c r="E155" s="21">
        <v>0</v>
      </c>
      <c r="F155" s="21">
        <v>8788</v>
      </c>
      <c r="G155" s="21">
        <f t="shared" si="24"/>
        <v>8788</v>
      </c>
    </row>
    <row r="156" spans="1:7" x14ac:dyDescent="0.3">
      <c r="A156" s="19" t="s">
        <v>24</v>
      </c>
      <c r="B156" s="21">
        <v>19336</v>
      </c>
      <c r="C156" s="21" t="s">
        <v>61</v>
      </c>
      <c r="D156" s="21">
        <v>1</v>
      </c>
      <c r="E156" s="21">
        <v>0</v>
      </c>
      <c r="F156" s="21">
        <v>8628</v>
      </c>
      <c r="G156" s="21">
        <f t="shared" si="24"/>
        <v>8628</v>
      </c>
    </row>
    <row r="157" spans="1:7" x14ac:dyDescent="0.3">
      <c r="A157" s="19" t="s">
        <v>24</v>
      </c>
      <c r="B157" s="21">
        <v>19338</v>
      </c>
      <c r="C157" s="21" t="s">
        <v>63</v>
      </c>
      <c r="D157" s="21">
        <v>1</v>
      </c>
      <c r="E157" s="21">
        <v>0</v>
      </c>
      <c r="F157" s="21">
        <v>2314</v>
      </c>
      <c r="G157" s="21">
        <f t="shared" si="24"/>
        <v>2314</v>
      </c>
    </row>
    <row r="158" spans="1:7" x14ac:dyDescent="0.3">
      <c r="A158" s="19" t="s">
        <v>24</v>
      </c>
      <c r="B158" s="23">
        <v>19348</v>
      </c>
      <c r="C158" s="24" t="s">
        <v>70</v>
      </c>
      <c r="D158" s="29">
        <v>1</v>
      </c>
      <c r="E158" s="30">
        <v>0</v>
      </c>
      <c r="F158" s="30">
        <v>1340</v>
      </c>
      <c r="G158" s="31">
        <f t="shared" si="24"/>
        <v>1340</v>
      </c>
    </row>
    <row r="159" spans="1:7" x14ac:dyDescent="0.3">
      <c r="A159" s="37"/>
      <c r="B159" s="38"/>
      <c r="C159" s="39"/>
      <c r="D159" s="43" t="s">
        <v>9</v>
      </c>
      <c r="E159" s="44"/>
      <c r="F159" s="44"/>
      <c r="G159" s="1">
        <f>SUM(G152:G158)</f>
        <v>41829</v>
      </c>
    </row>
    <row r="160" spans="1:7" x14ac:dyDescent="0.3">
      <c r="A160" s="40"/>
      <c r="B160" s="41"/>
      <c r="C160" s="42"/>
      <c r="D160" s="45" t="s">
        <v>11</v>
      </c>
      <c r="E160" s="46"/>
      <c r="F160" s="47"/>
      <c r="G160" s="2">
        <f>G159/$G$1*2</f>
        <v>143.41371428571426</v>
      </c>
    </row>
    <row r="161" spans="1:7" x14ac:dyDescent="0.3">
      <c r="A161" s="19" t="s">
        <v>77</v>
      </c>
      <c r="B161" s="23">
        <v>19332</v>
      </c>
      <c r="C161" s="24" t="s">
        <v>57</v>
      </c>
      <c r="D161" s="29">
        <v>1</v>
      </c>
      <c r="E161" s="30">
        <v>462</v>
      </c>
      <c r="F161" s="30">
        <v>684</v>
      </c>
      <c r="G161" s="21">
        <f t="shared" ref="G161" si="25">F161-E161</f>
        <v>222</v>
      </c>
    </row>
    <row r="162" spans="1:7" x14ac:dyDescent="0.3">
      <c r="A162" s="37"/>
      <c r="B162" s="38"/>
      <c r="C162" s="39"/>
      <c r="D162" s="43" t="s">
        <v>9</v>
      </c>
      <c r="E162" s="44"/>
      <c r="F162" s="44"/>
      <c r="G162" s="1">
        <f>SUM(G161)</f>
        <v>222</v>
      </c>
    </row>
    <row r="163" spans="1:7" x14ac:dyDescent="0.3">
      <c r="A163" s="40"/>
      <c r="B163" s="41"/>
      <c r="C163" s="42"/>
      <c r="D163" s="45" t="s">
        <v>11</v>
      </c>
      <c r="E163" s="46"/>
      <c r="F163" s="47"/>
      <c r="G163" s="2">
        <f>G162/$G$1*2</f>
        <v>0.76114285714285712</v>
      </c>
    </row>
    <row r="165" spans="1:7" x14ac:dyDescent="0.3">
      <c r="A165" s="17" t="s">
        <v>17</v>
      </c>
      <c r="B165" s="48"/>
      <c r="C165" s="48"/>
      <c r="D165" s="48"/>
      <c r="E165" s="48"/>
      <c r="F165" s="48"/>
      <c r="G165" s="48"/>
    </row>
    <row r="166" spans="1:7" ht="28.8" x14ac:dyDescent="0.3">
      <c r="A166" s="18" t="s">
        <v>0</v>
      </c>
      <c r="B166" s="17" t="s">
        <v>1</v>
      </c>
      <c r="C166" s="17" t="s">
        <v>2</v>
      </c>
      <c r="D166" s="17" t="s">
        <v>10</v>
      </c>
      <c r="E166" s="17" t="s">
        <v>7</v>
      </c>
      <c r="F166" s="17" t="s">
        <v>8</v>
      </c>
      <c r="G166" s="17" t="s">
        <v>9</v>
      </c>
    </row>
    <row r="167" spans="1:7" x14ac:dyDescent="0.3">
      <c r="A167" s="19" t="s">
        <v>5</v>
      </c>
      <c r="B167" s="20">
        <v>4</v>
      </c>
      <c r="C167" s="21" t="s">
        <v>3</v>
      </c>
      <c r="D167" s="21">
        <v>1</v>
      </c>
      <c r="E167" s="21">
        <v>141285</v>
      </c>
      <c r="F167" s="21">
        <v>166942</v>
      </c>
      <c r="G167" s="21">
        <f>F167-E167</f>
        <v>25657</v>
      </c>
    </row>
    <row r="168" spans="1:7" x14ac:dyDescent="0.3">
      <c r="A168" s="37"/>
      <c r="B168" s="38"/>
      <c r="C168" s="39"/>
      <c r="D168" s="49" t="s">
        <v>9</v>
      </c>
      <c r="E168" s="50"/>
      <c r="F168" s="51"/>
      <c r="G168" s="17">
        <f>SUM(G167:G167)</f>
        <v>25657</v>
      </c>
    </row>
    <row r="169" spans="1:7" x14ac:dyDescent="0.3">
      <c r="A169" s="40"/>
      <c r="B169" s="41"/>
      <c r="C169" s="42"/>
      <c r="D169" s="45" t="s">
        <v>11</v>
      </c>
      <c r="E169" s="46"/>
      <c r="F169" s="47"/>
      <c r="G169" s="2">
        <f>G168/$G$1*2</f>
        <v>87.966857142857137</v>
      </c>
    </row>
    <row r="170" spans="1:7" x14ac:dyDescent="0.3">
      <c r="A170" s="19" t="s">
        <v>6</v>
      </c>
      <c r="B170" s="21"/>
      <c r="C170" s="21"/>
      <c r="D170" s="21">
        <v>1</v>
      </c>
      <c r="E170" s="21">
        <v>0</v>
      </c>
      <c r="F170" s="21">
        <v>0</v>
      </c>
      <c r="G170" s="21">
        <f t="shared" ref="G170" si="26">F170-E170</f>
        <v>0</v>
      </c>
    </row>
    <row r="171" spans="1:7" x14ac:dyDescent="0.3">
      <c r="A171" s="37"/>
      <c r="B171" s="38"/>
      <c r="C171" s="39"/>
      <c r="D171" s="49" t="s">
        <v>9</v>
      </c>
      <c r="E171" s="50"/>
      <c r="F171" s="51"/>
      <c r="G171" s="17">
        <f>SUM(G170:G170)</f>
        <v>0</v>
      </c>
    </row>
    <row r="172" spans="1:7" x14ac:dyDescent="0.3">
      <c r="A172" s="40"/>
      <c r="B172" s="41"/>
      <c r="C172" s="42"/>
      <c r="D172" s="45" t="s">
        <v>11</v>
      </c>
      <c r="E172" s="46"/>
      <c r="F172" s="47"/>
      <c r="G172" s="2">
        <f>G171/$G$1*2</f>
        <v>0</v>
      </c>
    </row>
    <row r="173" spans="1:7" x14ac:dyDescent="0.3">
      <c r="A173" s="19" t="s">
        <v>4</v>
      </c>
      <c r="B173" s="21">
        <v>19330</v>
      </c>
      <c r="C173" s="21" t="s">
        <v>84</v>
      </c>
      <c r="D173" s="21">
        <v>1</v>
      </c>
      <c r="E173" s="21">
        <v>0</v>
      </c>
      <c r="F173" s="21">
        <v>12441</v>
      </c>
      <c r="G173" s="21">
        <f t="shared" ref="G173:G176" si="27">F173-E173</f>
        <v>12441</v>
      </c>
    </row>
    <row r="174" spans="1:7" x14ac:dyDescent="0.3">
      <c r="A174" s="19" t="s">
        <v>4</v>
      </c>
      <c r="B174" s="21">
        <v>19331</v>
      </c>
      <c r="C174" s="21" t="s">
        <v>85</v>
      </c>
      <c r="D174" s="21">
        <v>1</v>
      </c>
      <c r="E174" s="21">
        <v>0</v>
      </c>
      <c r="F174" s="21">
        <v>7219</v>
      </c>
      <c r="G174" s="21">
        <f t="shared" si="27"/>
        <v>7219</v>
      </c>
    </row>
    <row r="175" spans="1:7" x14ac:dyDescent="0.3">
      <c r="A175" s="19" t="s">
        <v>4</v>
      </c>
      <c r="B175" s="21">
        <v>19333</v>
      </c>
      <c r="C175" s="21" t="s">
        <v>58</v>
      </c>
      <c r="D175" s="21">
        <v>1</v>
      </c>
      <c r="E175" s="21">
        <v>0</v>
      </c>
      <c r="F175" s="21">
        <v>2733</v>
      </c>
      <c r="G175" s="21">
        <f t="shared" si="27"/>
        <v>2733</v>
      </c>
    </row>
    <row r="176" spans="1:7" x14ac:dyDescent="0.3">
      <c r="A176" s="19" t="s">
        <v>4</v>
      </c>
      <c r="B176" s="21">
        <v>1916</v>
      </c>
      <c r="C176" s="21" t="s">
        <v>88</v>
      </c>
      <c r="D176" s="21">
        <v>1</v>
      </c>
      <c r="E176" s="21">
        <v>0</v>
      </c>
      <c r="F176" s="21">
        <v>270</v>
      </c>
      <c r="G176" s="21">
        <f t="shared" si="27"/>
        <v>270</v>
      </c>
    </row>
    <row r="177" spans="1:7" x14ac:dyDescent="0.3">
      <c r="A177" s="37"/>
      <c r="B177" s="38"/>
      <c r="C177" s="39"/>
      <c r="D177" s="49" t="s">
        <v>9</v>
      </c>
      <c r="E177" s="50"/>
      <c r="F177" s="50"/>
      <c r="G177" s="28">
        <f>SUM(G173:G176)</f>
        <v>22663</v>
      </c>
    </row>
    <row r="178" spans="1:7" x14ac:dyDescent="0.3">
      <c r="A178" s="40"/>
      <c r="B178" s="41"/>
      <c r="C178" s="42"/>
      <c r="D178" s="45" t="s">
        <v>11</v>
      </c>
      <c r="E178" s="46"/>
      <c r="F178" s="47"/>
      <c r="G178" s="2">
        <f>G177/$G$1*2</f>
        <v>77.701714285714274</v>
      </c>
    </row>
    <row r="179" spans="1:7" x14ac:dyDescent="0.3">
      <c r="A179" s="19" t="s">
        <v>24</v>
      </c>
      <c r="B179" s="21">
        <v>19333</v>
      </c>
      <c r="C179" s="21" t="s">
        <v>58</v>
      </c>
      <c r="D179" s="21">
        <v>1</v>
      </c>
      <c r="E179" s="21">
        <v>2733</v>
      </c>
      <c r="F179" s="21">
        <v>23967</v>
      </c>
      <c r="G179" s="21">
        <f t="shared" ref="G179:G182" si="28">F179-E179</f>
        <v>21234</v>
      </c>
    </row>
    <row r="180" spans="1:7" x14ac:dyDescent="0.3">
      <c r="A180" s="19" t="s">
        <v>24</v>
      </c>
      <c r="B180" s="21">
        <v>19349</v>
      </c>
      <c r="C180" s="21" t="s">
        <v>71</v>
      </c>
      <c r="D180" s="21">
        <v>1</v>
      </c>
      <c r="E180" s="21">
        <v>0</v>
      </c>
      <c r="F180" s="21">
        <v>5455</v>
      </c>
      <c r="G180" s="21">
        <f t="shared" si="28"/>
        <v>5455</v>
      </c>
    </row>
    <row r="181" spans="1:7" x14ac:dyDescent="0.3">
      <c r="A181" s="19" t="s">
        <v>24</v>
      </c>
      <c r="B181" s="21">
        <v>19350</v>
      </c>
      <c r="C181" s="21" t="s">
        <v>72</v>
      </c>
      <c r="D181" s="21">
        <v>1</v>
      </c>
      <c r="E181" s="21">
        <v>0</v>
      </c>
      <c r="F181" s="21">
        <v>1551</v>
      </c>
      <c r="G181" s="21">
        <f t="shared" si="28"/>
        <v>1551</v>
      </c>
    </row>
    <row r="182" spans="1:7" x14ac:dyDescent="0.3">
      <c r="A182" s="19" t="s">
        <v>24</v>
      </c>
      <c r="B182" s="21">
        <v>19351</v>
      </c>
      <c r="C182" s="21" t="s">
        <v>73</v>
      </c>
      <c r="D182" s="21">
        <v>1</v>
      </c>
      <c r="E182" s="21">
        <v>0</v>
      </c>
      <c r="F182" s="21">
        <v>833</v>
      </c>
      <c r="G182" s="21">
        <f t="shared" si="28"/>
        <v>833</v>
      </c>
    </row>
    <row r="183" spans="1:7" x14ac:dyDescent="0.3">
      <c r="A183" s="37"/>
      <c r="B183" s="38"/>
      <c r="C183" s="39"/>
      <c r="D183" s="43" t="s">
        <v>9</v>
      </c>
      <c r="E183" s="44"/>
      <c r="F183" s="44"/>
      <c r="G183" s="1">
        <f>SUM(G179:G182)</f>
        <v>29073</v>
      </c>
    </row>
    <row r="184" spans="1:7" x14ac:dyDescent="0.3">
      <c r="A184" s="40"/>
      <c r="B184" s="41"/>
      <c r="C184" s="42"/>
      <c r="D184" s="45" t="s">
        <v>11</v>
      </c>
      <c r="E184" s="46"/>
      <c r="F184" s="47"/>
      <c r="G184" s="2">
        <f>G183/$G$1*2</f>
        <v>99.67885714285714</v>
      </c>
    </row>
    <row r="187" spans="1:7" x14ac:dyDescent="0.3">
      <c r="A187" s="17" t="s">
        <v>18</v>
      </c>
      <c r="B187" s="48"/>
      <c r="C187" s="48"/>
      <c r="D187" s="48"/>
      <c r="E187" s="48"/>
      <c r="F187" s="48"/>
      <c r="G187" s="48"/>
    </row>
    <row r="188" spans="1:7" ht="28.8" x14ac:dyDescent="0.3">
      <c r="A188" s="18" t="s">
        <v>0</v>
      </c>
      <c r="B188" s="17" t="s">
        <v>1</v>
      </c>
      <c r="C188" s="17" t="s">
        <v>2</v>
      </c>
      <c r="D188" s="17" t="s">
        <v>10</v>
      </c>
      <c r="E188" s="17" t="s">
        <v>7</v>
      </c>
      <c r="F188" s="17" t="s">
        <v>8</v>
      </c>
      <c r="G188" s="17" t="s">
        <v>9</v>
      </c>
    </row>
    <row r="189" spans="1:7" x14ac:dyDescent="0.3">
      <c r="A189" s="19" t="s">
        <v>5</v>
      </c>
      <c r="B189" s="20">
        <v>1909</v>
      </c>
      <c r="C189" s="21" t="s">
        <v>90</v>
      </c>
      <c r="D189" s="21">
        <v>1</v>
      </c>
      <c r="E189" s="21">
        <v>0</v>
      </c>
      <c r="F189" s="21">
        <v>29</v>
      </c>
      <c r="G189" s="21">
        <f>F189-E189</f>
        <v>29</v>
      </c>
    </row>
    <row r="190" spans="1:7" x14ac:dyDescent="0.3">
      <c r="A190" s="19" t="s">
        <v>5</v>
      </c>
      <c r="B190" s="21">
        <v>1910</v>
      </c>
      <c r="C190" s="21" t="s">
        <v>91</v>
      </c>
      <c r="D190" s="21">
        <v>1</v>
      </c>
      <c r="E190" s="21">
        <v>0</v>
      </c>
      <c r="F190" s="21">
        <v>37</v>
      </c>
      <c r="G190" s="21">
        <f t="shared" ref="G190:G199" si="29">F190-E190</f>
        <v>37</v>
      </c>
    </row>
    <row r="191" spans="1:7" x14ac:dyDescent="0.3">
      <c r="A191" s="19" t="s">
        <v>5</v>
      </c>
      <c r="B191" s="23">
        <v>1923</v>
      </c>
      <c r="C191" s="24" t="s">
        <v>171</v>
      </c>
      <c r="D191" s="21">
        <v>1</v>
      </c>
      <c r="E191" s="26">
        <v>0</v>
      </c>
      <c r="F191" s="27">
        <v>59</v>
      </c>
      <c r="G191" s="21">
        <f t="shared" si="29"/>
        <v>59</v>
      </c>
    </row>
    <row r="192" spans="1:7" x14ac:dyDescent="0.3">
      <c r="A192" s="19" t="s">
        <v>5</v>
      </c>
      <c r="B192" s="23">
        <v>1924</v>
      </c>
      <c r="C192" s="24" t="s">
        <v>172</v>
      </c>
      <c r="D192" s="21">
        <v>1</v>
      </c>
      <c r="E192" s="26">
        <v>0</v>
      </c>
      <c r="F192" s="27">
        <v>57</v>
      </c>
      <c r="G192" s="21">
        <f t="shared" si="29"/>
        <v>57</v>
      </c>
    </row>
    <row r="193" spans="1:7" x14ac:dyDescent="0.3">
      <c r="A193" s="19" t="s">
        <v>5</v>
      </c>
      <c r="B193" s="23">
        <v>1930</v>
      </c>
      <c r="C193" s="24" t="s">
        <v>93</v>
      </c>
      <c r="D193" s="25">
        <v>2</v>
      </c>
      <c r="E193" s="26">
        <v>0</v>
      </c>
      <c r="F193" s="27">
        <v>546</v>
      </c>
      <c r="G193" s="21">
        <f t="shared" si="29"/>
        <v>546</v>
      </c>
    </row>
    <row r="194" spans="1:7" x14ac:dyDescent="0.3">
      <c r="A194" s="19" t="s">
        <v>5</v>
      </c>
      <c r="B194" s="23">
        <v>1930</v>
      </c>
      <c r="C194" s="24" t="s">
        <v>93</v>
      </c>
      <c r="D194" s="25">
        <v>1</v>
      </c>
      <c r="E194" s="26">
        <v>546</v>
      </c>
      <c r="F194" s="27">
        <v>805</v>
      </c>
      <c r="G194" s="21">
        <f t="shared" si="29"/>
        <v>259</v>
      </c>
    </row>
    <row r="195" spans="1:7" x14ac:dyDescent="0.3">
      <c r="A195" s="19" t="s">
        <v>5</v>
      </c>
      <c r="B195" s="23">
        <v>1931</v>
      </c>
      <c r="C195" s="24" t="s">
        <v>94</v>
      </c>
      <c r="D195" s="25">
        <v>1</v>
      </c>
      <c r="E195" s="26">
        <v>0</v>
      </c>
      <c r="F195" s="27">
        <v>35</v>
      </c>
      <c r="G195" s="21">
        <f t="shared" si="29"/>
        <v>35</v>
      </c>
    </row>
    <row r="196" spans="1:7" x14ac:dyDescent="0.3">
      <c r="A196" s="19" t="s">
        <v>5</v>
      </c>
      <c r="B196" s="23">
        <v>1932</v>
      </c>
      <c r="C196" s="24" t="s">
        <v>95</v>
      </c>
      <c r="D196" s="25">
        <v>2</v>
      </c>
      <c r="E196" s="26">
        <v>0</v>
      </c>
      <c r="F196" s="27">
        <v>137</v>
      </c>
      <c r="G196" s="21">
        <f t="shared" si="29"/>
        <v>137</v>
      </c>
    </row>
    <row r="197" spans="1:7" x14ac:dyDescent="0.3">
      <c r="A197" s="19" t="s">
        <v>5</v>
      </c>
      <c r="B197" s="23" t="s">
        <v>96</v>
      </c>
      <c r="C197" s="24" t="s">
        <v>3</v>
      </c>
      <c r="D197" s="25">
        <v>1</v>
      </c>
      <c r="E197" s="26">
        <v>125093</v>
      </c>
      <c r="F197" s="27">
        <v>130453</v>
      </c>
      <c r="G197" s="21">
        <f t="shared" si="29"/>
        <v>5360</v>
      </c>
    </row>
    <row r="198" spans="1:7" x14ac:dyDescent="0.3">
      <c r="A198" s="19" t="s">
        <v>5</v>
      </c>
      <c r="B198" s="23" t="s">
        <v>96</v>
      </c>
      <c r="C198" s="24" t="s">
        <v>3</v>
      </c>
      <c r="D198" s="25">
        <v>2</v>
      </c>
      <c r="E198" s="26">
        <v>125141</v>
      </c>
      <c r="F198" s="27">
        <v>130473</v>
      </c>
      <c r="G198" s="21">
        <f t="shared" si="29"/>
        <v>5332</v>
      </c>
    </row>
    <row r="199" spans="1:7" x14ac:dyDescent="0.3">
      <c r="A199" s="19" t="s">
        <v>5</v>
      </c>
      <c r="B199" s="23">
        <v>4</v>
      </c>
      <c r="C199" s="24" t="s">
        <v>3</v>
      </c>
      <c r="D199" s="25">
        <v>1</v>
      </c>
      <c r="E199" s="26">
        <v>122550</v>
      </c>
      <c r="F199" s="27">
        <v>141285</v>
      </c>
      <c r="G199" s="21">
        <f t="shared" si="29"/>
        <v>18735</v>
      </c>
    </row>
    <row r="200" spans="1:7" x14ac:dyDescent="0.3">
      <c r="A200" s="37"/>
      <c r="B200" s="38"/>
      <c r="C200" s="39"/>
      <c r="D200" s="49" t="s">
        <v>9</v>
      </c>
      <c r="E200" s="50"/>
      <c r="F200" s="51"/>
      <c r="G200" s="17">
        <f>SUM(G189:G199)</f>
        <v>30586</v>
      </c>
    </row>
    <row r="201" spans="1:7" x14ac:dyDescent="0.3">
      <c r="A201" s="40"/>
      <c r="B201" s="41"/>
      <c r="C201" s="42"/>
      <c r="D201" s="45" t="s">
        <v>11</v>
      </c>
      <c r="E201" s="46"/>
      <c r="F201" s="47"/>
      <c r="G201" s="2">
        <f>G200/$G$1*2</f>
        <v>104.86628571428571</v>
      </c>
    </row>
    <row r="202" spans="1:7" x14ac:dyDescent="0.3">
      <c r="A202" s="19" t="s">
        <v>6</v>
      </c>
      <c r="B202" s="21"/>
      <c r="C202" s="21"/>
      <c r="D202" s="21">
        <v>1</v>
      </c>
      <c r="E202" s="21">
        <v>0</v>
      </c>
      <c r="F202" s="21">
        <v>0</v>
      </c>
      <c r="G202" s="21">
        <f t="shared" ref="G202" si="30">F202-E202</f>
        <v>0</v>
      </c>
    </row>
    <row r="203" spans="1:7" x14ac:dyDescent="0.3">
      <c r="A203" s="37"/>
      <c r="B203" s="38"/>
      <c r="C203" s="39"/>
      <c r="D203" s="49" t="s">
        <v>9</v>
      </c>
      <c r="E203" s="50"/>
      <c r="F203" s="51"/>
      <c r="G203" s="17">
        <f>SUM(G202:G202)</f>
        <v>0</v>
      </c>
    </row>
    <row r="204" spans="1:7" x14ac:dyDescent="0.3">
      <c r="A204" s="40"/>
      <c r="B204" s="41"/>
      <c r="C204" s="42"/>
      <c r="D204" s="45" t="s">
        <v>11</v>
      </c>
      <c r="E204" s="46"/>
      <c r="F204" s="47"/>
      <c r="G204" s="2">
        <f>G203/$G$1*2</f>
        <v>0</v>
      </c>
    </row>
    <row r="205" spans="1:7" x14ac:dyDescent="0.3">
      <c r="A205" s="19" t="s">
        <v>4</v>
      </c>
      <c r="B205" s="21"/>
      <c r="C205" s="21"/>
      <c r="D205" s="21">
        <v>1</v>
      </c>
      <c r="E205" s="21">
        <v>0</v>
      </c>
      <c r="F205" s="21">
        <v>0</v>
      </c>
      <c r="G205" s="21">
        <v>0</v>
      </c>
    </row>
    <row r="206" spans="1:7" x14ac:dyDescent="0.3">
      <c r="A206" s="37"/>
      <c r="B206" s="38"/>
      <c r="C206" s="39"/>
      <c r="D206" s="49" t="s">
        <v>9</v>
      </c>
      <c r="E206" s="50"/>
      <c r="F206" s="50"/>
      <c r="G206" s="28">
        <f>SUM(G205:G205)</f>
        <v>0</v>
      </c>
    </row>
    <row r="207" spans="1:7" x14ac:dyDescent="0.3">
      <c r="A207" s="40"/>
      <c r="B207" s="41"/>
      <c r="C207" s="42"/>
      <c r="D207" s="45" t="s">
        <v>11</v>
      </c>
      <c r="E207" s="46"/>
      <c r="F207" s="47"/>
      <c r="G207" s="2">
        <f>G206/$G$1*2</f>
        <v>0</v>
      </c>
    </row>
    <row r="208" spans="1:7" x14ac:dyDescent="0.3">
      <c r="A208" s="19" t="s">
        <v>24</v>
      </c>
      <c r="B208" s="21"/>
      <c r="C208" s="21"/>
      <c r="D208" s="21">
        <v>1</v>
      </c>
      <c r="E208" s="21">
        <v>0</v>
      </c>
      <c r="F208" s="21">
        <v>0</v>
      </c>
      <c r="G208" s="21">
        <v>0</v>
      </c>
    </row>
    <row r="209" spans="1:7" x14ac:dyDescent="0.3">
      <c r="A209" s="37"/>
      <c r="B209" s="38"/>
      <c r="C209" s="39"/>
      <c r="D209" s="43" t="s">
        <v>9</v>
      </c>
      <c r="E209" s="44"/>
      <c r="F209" s="44"/>
      <c r="G209" s="1">
        <f>SUM(G208:G208)</f>
        <v>0</v>
      </c>
    </row>
    <row r="210" spans="1:7" x14ac:dyDescent="0.3">
      <c r="A210" s="40"/>
      <c r="B210" s="41"/>
      <c r="C210" s="42"/>
      <c r="D210" s="45" t="s">
        <v>11</v>
      </c>
      <c r="E210" s="46"/>
      <c r="F210" s="47"/>
      <c r="G210" s="2">
        <f>G209/$G$1*2</f>
        <v>0</v>
      </c>
    </row>
    <row r="213" spans="1:7" x14ac:dyDescent="0.3">
      <c r="A213" s="17" t="s">
        <v>105</v>
      </c>
      <c r="B213" s="48"/>
      <c r="C213" s="48"/>
      <c r="D213" s="48"/>
      <c r="E213" s="48"/>
      <c r="F213" s="48"/>
      <c r="G213" s="48"/>
    </row>
    <row r="214" spans="1:7" ht="28.8" x14ac:dyDescent="0.3">
      <c r="A214" s="18" t="s">
        <v>0</v>
      </c>
      <c r="B214" s="17" t="s">
        <v>1</v>
      </c>
      <c r="C214" s="17" t="s">
        <v>2</v>
      </c>
      <c r="D214" s="17" t="s">
        <v>10</v>
      </c>
      <c r="E214" s="17" t="s">
        <v>7</v>
      </c>
      <c r="F214" s="17" t="s">
        <v>8</v>
      </c>
      <c r="G214" s="17" t="s">
        <v>9</v>
      </c>
    </row>
    <row r="215" spans="1:7" x14ac:dyDescent="0.3">
      <c r="A215" s="19" t="s">
        <v>5</v>
      </c>
      <c r="B215" s="20"/>
      <c r="C215" s="21"/>
      <c r="D215" s="21">
        <v>1</v>
      </c>
      <c r="E215" s="21">
        <v>0</v>
      </c>
      <c r="F215" s="21">
        <v>0</v>
      </c>
      <c r="G215" s="21">
        <f>F215-E215</f>
        <v>0</v>
      </c>
    </row>
    <row r="216" spans="1:7" x14ac:dyDescent="0.3">
      <c r="A216" s="37"/>
      <c r="B216" s="38"/>
      <c r="C216" s="39"/>
      <c r="D216" s="49" t="s">
        <v>9</v>
      </c>
      <c r="E216" s="50"/>
      <c r="F216" s="51"/>
      <c r="G216" s="17">
        <f>SUM(G215:G215)</f>
        <v>0</v>
      </c>
    </row>
    <row r="217" spans="1:7" x14ac:dyDescent="0.3">
      <c r="A217" s="40"/>
      <c r="B217" s="41"/>
      <c r="C217" s="42"/>
      <c r="D217" s="45" t="s">
        <v>11</v>
      </c>
      <c r="E217" s="46"/>
      <c r="F217" s="47"/>
      <c r="G217" s="2">
        <f>G216/$G$1*2</f>
        <v>0</v>
      </c>
    </row>
    <row r="218" spans="1:7" x14ac:dyDescent="0.3">
      <c r="A218" s="19" t="s">
        <v>6</v>
      </c>
      <c r="B218" s="21">
        <v>60</v>
      </c>
      <c r="C218" s="21" t="s">
        <v>112</v>
      </c>
      <c r="D218" s="21">
        <v>1</v>
      </c>
      <c r="E218" s="21">
        <v>12316</v>
      </c>
      <c r="F218" s="21">
        <v>56124</v>
      </c>
      <c r="G218" s="21">
        <f t="shared" ref="G218" si="31">F218-E218</f>
        <v>43808</v>
      </c>
    </row>
    <row r="219" spans="1:7" x14ac:dyDescent="0.3">
      <c r="A219" s="37"/>
      <c r="B219" s="38"/>
      <c r="C219" s="39"/>
      <c r="D219" s="49" t="s">
        <v>9</v>
      </c>
      <c r="E219" s="50"/>
      <c r="F219" s="51"/>
      <c r="G219" s="17">
        <f>SUM(G218:G218)</f>
        <v>43808</v>
      </c>
    </row>
    <row r="220" spans="1:7" x14ac:dyDescent="0.3">
      <c r="A220" s="40"/>
      <c r="B220" s="41"/>
      <c r="C220" s="42"/>
      <c r="D220" s="45" t="s">
        <v>11</v>
      </c>
      <c r="E220" s="46"/>
      <c r="F220" s="47"/>
      <c r="G220" s="2">
        <f>G219/$G$1*2</f>
        <v>150.19885714285712</v>
      </c>
    </row>
    <row r="221" spans="1:7" x14ac:dyDescent="0.3">
      <c r="A221" s="19" t="s">
        <v>4</v>
      </c>
      <c r="B221" s="21">
        <v>19201</v>
      </c>
      <c r="C221" s="21" t="s">
        <v>113</v>
      </c>
      <c r="D221" s="21">
        <v>1</v>
      </c>
      <c r="E221" s="21">
        <v>19125</v>
      </c>
      <c r="F221" s="21">
        <v>32131.999999999996</v>
      </c>
      <c r="G221" s="21">
        <f t="shared" ref="G221" si="32">F221-E221</f>
        <v>13006.999999999996</v>
      </c>
    </row>
    <row r="222" spans="1:7" x14ac:dyDescent="0.3">
      <c r="A222" s="37"/>
      <c r="B222" s="38"/>
      <c r="C222" s="39"/>
      <c r="D222" s="49" t="s">
        <v>9</v>
      </c>
      <c r="E222" s="50"/>
      <c r="F222" s="50"/>
      <c r="G222" s="28">
        <f>SUM(G221:G221)</f>
        <v>13006.999999999996</v>
      </c>
    </row>
    <row r="223" spans="1:7" x14ac:dyDescent="0.3">
      <c r="A223" s="40"/>
      <c r="B223" s="41"/>
      <c r="C223" s="42"/>
      <c r="D223" s="45" t="s">
        <v>11</v>
      </c>
      <c r="E223" s="46"/>
      <c r="F223" s="47"/>
      <c r="G223" s="2">
        <f>G222/$G$1*2</f>
        <v>44.595428571428556</v>
      </c>
    </row>
    <row r="224" spans="1:7" x14ac:dyDescent="0.3">
      <c r="A224" s="19" t="s">
        <v>24</v>
      </c>
      <c r="B224" s="21">
        <v>16176</v>
      </c>
      <c r="C224" s="21" t="s">
        <v>114</v>
      </c>
      <c r="D224" s="21">
        <v>1</v>
      </c>
      <c r="E224" s="21">
        <v>0</v>
      </c>
      <c r="F224" s="21">
        <v>30607</v>
      </c>
      <c r="G224" s="21">
        <f t="shared" ref="G224:G227" si="33">F224-E224</f>
        <v>30607</v>
      </c>
    </row>
    <row r="225" spans="1:7" x14ac:dyDescent="0.3">
      <c r="A225" s="19" t="s">
        <v>24</v>
      </c>
      <c r="B225" s="21">
        <v>19204</v>
      </c>
      <c r="C225" s="21" t="s">
        <v>115</v>
      </c>
      <c r="D225" s="21">
        <v>1</v>
      </c>
      <c r="E225" s="21">
        <v>0</v>
      </c>
      <c r="F225" s="21">
        <v>12262</v>
      </c>
      <c r="G225" s="21">
        <f t="shared" si="33"/>
        <v>12262</v>
      </c>
    </row>
    <row r="226" spans="1:7" x14ac:dyDescent="0.3">
      <c r="A226" s="19" t="s">
        <v>24</v>
      </c>
      <c r="B226" s="21">
        <v>19205</v>
      </c>
      <c r="C226" s="21" t="s">
        <v>116</v>
      </c>
      <c r="D226" s="21">
        <v>1</v>
      </c>
      <c r="E226" s="21">
        <v>0</v>
      </c>
      <c r="F226" s="21">
        <v>6899</v>
      </c>
      <c r="G226" s="21">
        <f t="shared" si="33"/>
        <v>6899</v>
      </c>
    </row>
    <row r="227" spans="1:7" x14ac:dyDescent="0.3">
      <c r="A227" s="19" t="s">
        <v>24</v>
      </c>
      <c r="B227" s="21">
        <v>19215</v>
      </c>
      <c r="C227" s="21" t="s">
        <v>117</v>
      </c>
      <c r="D227" s="21">
        <v>1</v>
      </c>
      <c r="E227" s="21">
        <v>0</v>
      </c>
      <c r="F227" s="21">
        <v>4135</v>
      </c>
      <c r="G227" s="21">
        <f t="shared" si="33"/>
        <v>4135</v>
      </c>
    </row>
    <row r="228" spans="1:7" x14ac:dyDescent="0.3">
      <c r="A228" s="37"/>
      <c r="B228" s="38"/>
      <c r="C228" s="39"/>
      <c r="D228" s="43" t="s">
        <v>9</v>
      </c>
      <c r="E228" s="44"/>
      <c r="F228" s="44"/>
      <c r="G228" s="1">
        <f>SUM(G224:G227)</f>
        <v>53903</v>
      </c>
    </row>
    <row r="229" spans="1:7" x14ac:dyDescent="0.3">
      <c r="A229" s="40"/>
      <c r="B229" s="41"/>
      <c r="C229" s="42"/>
      <c r="D229" s="45" t="s">
        <v>11</v>
      </c>
      <c r="E229" s="46"/>
      <c r="F229" s="47"/>
      <c r="G229" s="2">
        <f>G228/$G$1*2</f>
        <v>184.8102857142857</v>
      </c>
    </row>
    <row r="230" spans="1:7" x14ac:dyDescent="0.3">
      <c r="A230" s="32"/>
      <c r="B230" s="32"/>
      <c r="C230" s="32"/>
      <c r="D230" s="33"/>
      <c r="E230" s="33"/>
      <c r="F230" s="33"/>
      <c r="G230" s="34"/>
    </row>
    <row r="232" spans="1:7" x14ac:dyDescent="0.3">
      <c r="A232" s="17" t="s">
        <v>106</v>
      </c>
      <c r="B232" s="48"/>
      <c r="C232" s="48"/>
      <c r="D232" s="48"/>
      <c r="E232" s="48"/>
      <c r="F232" s="48"/>
      <c r="G232" s="48"/>
    </row>
    <row r="233" spans="1:7" ht="28.8" x14ac:dyDescent="0.3">
      <c r="A233" s="18" t="s">
        <v>0</v>
      </c>
      <c r="B233" s="17" t="s">
        <v>1</v>
      </c>
      <c r="C233" s="17" t="s">
        <v>2</v>
      </c>
      <c r="D233" s="17" t="s">
        <v>10</v>
      </c>
      <c r="E233" s="17" t="s">
        <v>7</v>
      </c>
      <c r="F233" s="17" t="s">
        <v>8</v>
      </c>
      <c r="G233" s="17" t="s">
        <v>9</v>
      </c>
    </row>
    <row r="234" spans="1:7" x14ac:dyDescent="0.3">
      <c r="A234" s="19" t="s">
        <v>5</v>
      </c>
      <c r="B234" s="20">
        <v>4</v>
      </c>
      <c r="C234" s="21" t="s">
        <v>3</v>
      </c>
      <c r="D234" s="21">
        <v>1</v>
      </c>
      <c r="E234" s="21">
        <v>92150</v>
      </c>
      <c r="F234" s="21">
        <v>103182</v>
      </c>
      <c r="G234" s="21">
        <f>F234-E234</f>
        <v>11032</v>
      </c>
    </row>
    <row r="235" spans="1:7" x14ac:dyDescent="0.3">
      <c r="A235" s="37"/>
      <c r="B235" s="38"/>
      <c r="C235" s="39"/>
      <c r="D235" s="49" t="s">
        <v>9</v>
      </c>
      <c r="E235" s="50"/>
      <c r="F235" s="51"/>
      <c r="G235" s="17">
        <f>SUM(G234:G234)</f>
        <v>11032</v>
      </c>
    </row>
    <row r="236" spans="1:7" x14ac:dyDescent="0.3">
      <c r="A236" s="40"/>
      <c r="B236" s="41"/>
      <c r="C236" s="42"/>
      <c r="D236" s="45" t="s">
        <v>11</v>
      </c>
      <c r="E236" s="46"/>
      <c r="F236" s="47"/>
      <c r="G236" s="2">
        <f>G235/$G$1*2</f>
        <v>37.823999999999998</v>
      </c>
    </row>
    <row r="237" spans="1:7" x14ac:dyDescent="0.3">
      <c r="A237" s="19" t="s">
        <v>6</v>
      </c>
      <c r="B237" s="21">
        <v>19027</v>
      </c>
      <c r="C237" s="21" t="s">
        <v>118</v>
      </c>
      <c r="D237" s="21">
        <v>1</v>
      </c>
      <c r="E237" s="21">
        <v>0</v>
      </c>
      <c r="F237" s="21">
        <v>3397</v>
      </c>
      <c r="G237" s="21">
        <f t="shared" ref="G237:G238" si="34">F237-E237</f>
        <v>3397</v>
      </c>
    </row>
    <row r="238" spans="1:7" x14ac:dyDescent="0.3">
      <c r="A238" s="19" t="s">
        <v>6</v>
      </c>
      <c r="B238" s="21">
        <v>1903</v>
      </c>
      <c r="C238" s="21" t="s">
        <v>119</v>
      </c>
      <c r="D238" s="21">
        <v>1</v>
      </c>
      <c r="E238" s="21">
        <v>0</v>
      </c>
      <c r="F238" s="21">
        <v>193</v>
      </c>
      <c r="G238" s="21">
        <f t="shared" si="34"/>
        <v>193</v>
      </c>
    </row>
    <row r="239" spans="1:7" x14ac:dyDescent="0.3">
      <c r="A239" s="37"/>
      <c r="B239" s="38"/>
      <c r="C239" s="39"/>
      <c r="D239" s="49" t="s">
        <v>9</v>
      </c>
      <c r="E239" s="50"/>
      <c r="F239" s="51"/>
      <c r="G239" s="17">
        <f>SUM(G237:G238)</f>
        <v>3590</v>
      </c>
    </row>
    <row r="240" spans="1:7" x14ac:dyDescent="0.3">
      <c r="A240" s="40"/>
      <c r="B240" s="41"/>
      <c r="C240" s="42"/>
      <c r="D240" s="45" t="s">
        <v>11</v>
      </c>
      <c r="E240" s="46"/>
      <c r="F240" s="47"/>
      <c r="G240" s="2">
        <f>G239/$G$1*2</f>
        <v>12.308571428571428</v>
      </c>
    </row>
    <row r="241" spans="1:7" x14ac:dyDescent="0.3">
      <c r="A241" s="19" t="s">
        <v>4</v>
      </c>
      <c r="B241" s="21">
        <v>19201</v>
      </c>
      <c r="C241" s="21" t="s">
        <v>113</v>
      </c>
      <c r="D241" s="21">
        <v>1</v>
      </c>
      <c r="E241" s="21">
        <v>0</v>
      </c>
      <c r="F241" s="21">
        <v>19125</v>
      </c>
      <c r="G241" s="21">
        <f t="shared" ref="G241:G242" si="35">F241-E241</f>
        <v>19125</v>
      </c>
    </row>
    <row r="242" spans="1:7" x14ac:dyDescent="0.3">
      <c r="A242" s="19" t="s">
        <v>4</v>
      </c>
      <c r="B242" s="21">
        <v>19202</v>
      </c>
      <c r="C242" s="21" t="s">
        <v>120</v>
      </c>
      <c r="D242" s="21">
        <v>1</v>
      </c>
      <c r="E242" s="21">
        <v>0</v>
      </c>
      <c r="F242" s="21">
        <v>19519</v>
      </c>
      <c r="G242" s="21">
        <f t="shared" si="35"/>
        <v>19519</v>
      </c>
    </row>
    <row r="243" spans="1:7" x14ac:dyDescent="0.3">
      <c r="A243" s="37"/>
      <c r="B243" s="38"/>
      <c r="C243" s="39"/>
      <c r="D243" s="49" t="s">
        <v>9</v>
      </c>
      <c r="E243" s="50"/>
      <c r="F243" s="50"/>
      <c r="G243" s="28">
        <f>SUM(G241:G242)</f>
        <v>38644</v>
      </c>
    </row>
    <row r="244" spans="1:7" x14ac:dyDescent="0.3">
      <c r="A244" s="40"/>
      <c r="B244" s="41"/>
      <c r="C244" s="42"/>
      <c r="D244" s="45" t="s">
        <v>11</v>
      </c>
      <c r="E244" s="46"/>
      <c r="F244" s="47"/>
      <c r="G244" s="2">
        <f>G243/$G$1*2</f>
        <v>132.49371428571428</v>
      </c>
    </row>
    <row r="245" spans="1:7" x14ac:dyDescent="0.3">
      <c r="A245" s="19" t="s">
        <v>24</v>
      </c>
      <c r="B245" s="21">
        <v>19206</v>
      </c>
      <c r="C245" s="21" t="s">
        <v>121</v>
      </c>
      <c r="D245" s="21">
        <v>1</v>
      </c>
      <c r="E245" s="21">
        <v>0</v>
      </c>
      <c r="F245" s="21">
        <v>6742</v>
      </c>
      <c r="G245" s="21">
        <f t="shared" ref="G245:G253" si="36">F245-E245</f>
        <v>6742</v>
      </c>
    </row>
    <row r="246" spans="1:7" x14ac:dyDescent="0.3">
      <c r="A246" s="19" t="s">
        <v>24</v>
      </c>
      <c r="B246" s="21">
        <v>19208</v>
      </c>
      <c r="C246" s="21" t="s">
        <v>122</v>
      </c>
      <c r="D246" s="21">
        <v>1</v>
      </c>
      <c r="E246" s="21">
        <v>0</v>
      </c>
      <c r="F246" s="21">
        <v>5304</v>
      </c>
      <c r="G246" s="21">
        <f t="shared" si="36"/>
        <v>5304</v>
      </c>
    </row>
    <row r="247" spans="1:7" x14ac:dyDescent="0.3">
      <c r="A247" s="19" t="s">
        <v>24</v>
      </c>
      <c r="B247" s="21">
        <v>19209</v>
      </c>
      <c r="C247" s="21" t="s">
        <v>123</v>
      </c>
      <c r="D247" s="21">
        <v>1</v>
      </c>
      <c r="E247" s="21">
        <v>0</v>
      </c>
      <c r="F247" s="21">
        <v>522</v>
      </c>
      <c r="G247" s="21">
        <f t="shared" si="36"/>
        <v>522</v>
      </c>
    </row>
    <row r="248" spans="1:7" x14ac:dyDescent="0.3">
      <c r="A248" s="19" t="s">
        <v>24</v>
      </c>
      <c r="B248" s="21">
        <v>19210</v>
      </c>
      <c r="C248" s="21" t="s">
        <v>124</v>
      </c>
      <c r="D248" s="21">
        <v>1</v>
      </c>
      <c r="E248" s="21">
        <v>0</v>
      </c>
      <c r="F248" s="21">
        <v>4320</v>
      </c>
      <c r="G248" s="21">
        <f t="shared" si="36"/>
        <v>4320</v>
      </c>
    </row>
    <row r="249" spans="1:7" x14ac:dyDescent="0.3">
      <c r="A249" s="19" t="s">
        <v>24</v>
      </c>
      <c r="B249" s="21">
        <v>19211</v>
      </c>
      <c r="C249" s="21" t="s">
        <v>125</v>
      </c>
      <c r="D249" s="21">
        <v>1</v>
      </c>
      <c r="E249" s="21">
        <v>0</v>
      </c>
      <c r="F249" s="21">
        <v>7333</v>
      </c>
      <c r="G249" s="21">
        <f t="shared" si="36"/>
        <v>7333</v>
      </c>
    </row>
    <row r="250" spans="1:7" x14ac:dyDescent="0.3">
      <c r="A250" s="19" t="s">
        <v>24</v>
      </c>
      <c r="B250" s="21">
        <v>19216</v>
      </c>
      <c r="C250" s="21" t="s">
        <v>126</v>
      </c>
      <c r="D250" s="21">
        <v>1</v>
      </c>
      <c r="E250" s="21">
        <v>0</v>
      </c>
      <c r="F250" s="21">
        <v>2600</v>
      </c>
      <c r="G250" s="21">
        <f t="shared" si="36"/>
        <v>2600</v>
      </c>
    </row>
    <row r="251" spans="1:7" x14ac:dyDescent="0.3">
      <c r="A251" s="19" t="s">
        <v>24</v>
      </c>
      <c r="B251" s="21">
        <v>19217</v>
      </c>
      <c r="C251" s="21" t="s">
        <v>127</v>
      </c>
      <c r="D251" s="21">
        <v>1</v>
      </c>
      <c r="E251" s="21">
        <v>0</v>
      </c>
      <c r="F251" s="21">
        <v>4685</v>
      </c>
      <c r="G251" s="21">
        <f t="shared" si="36"/>
        <v>4685</v>
      </c>
    </row>
    <row r="252" spans="1:7" x14ac:dyDescent="0.3">
      <c r="A252" s="19" t="s">
        <v>24</v>
      </c>
      <c r="B252" s="21">
        <v>19218</v>
      </c>
      <c r="C252" s="21" t="s">
        <v>128</v>
      </c>
      <c r="D252" s="21">
        <v>1</v>
      </c>
      <c r="E252" s="21">
        <v>0</v>
      </c>
      <c r="F252" s="21">
        <v>5023</v>
      </c>
      <c r="G252" s="21">
        <f t="shared" si="36"/>
        <v>5023</v>
      </c>
    </row>
    <row r="253" spans="1:7" x14ac:dyDescent="0.3">
      <c r="A253" s="19" t="s">
        <v>24</v>
      </c>
      <c r="B253" s="21">
        <v>20175</v>
      </c>
      <c r="C253" s="21" t="s">
        <v>129</v>
      </c>
      <c r="D253" s="21">
        <v>1</v>
      </c>
      <c r="E253" s="21">
        <v>12807</v>
      </c>
      <c r="F253" s="21">
        <v>23352</v>
      </c>
      <c r="G253" s="21">
        <f t="shared" si="36"/>
        <v>10545</v>
      </c>
    </row>
    <row r="254" spans="1:7" x14ac:dyDescent="0.3">
      <c r="A254" s="37"/>
      <c r="B254" s="38"/>
      <c r="C254" s="39"/>
      <c r="D254" s="43" t="s">
        <v>9</v>
      </c>
      <c r="E254" s="44"/>
      <c r="F254" s="44"/>
      <c r="G254" s="1">
        <f>SUM(G245:G253)</f>
        <v>47074</v>
      </c>
    </row>
    <row r="255" spans="1:7" x14ac:dyDescent="0.3">
      <c r="A255" s="40"/>
      <c r="B255" s="41"/>
      <c r="C255" s="42"/>
      <c r="D255" s="45" t="s">
        <v>11</v>
      </c>
      <c r="E255" s="46"/>
      <c r="F255" s="47"/>
      <c r="G255" s="2">
        <f>G254/$G$1*2</f>
        <v>161.39657142857141</v>
      </c>
    </row>
    <row r="258" spans="1:7" x14ac:dyDescent="0.3">
      <c r="A258" s="17" t="s">
        <v>107</v>
      </c>
      <c r="B258" s="48"/>
      <c r="C258" s="48"/>
      <c r="D258" s="48"/>
      <c r="E258" s="48"/>
      <c r="F258" s="48"/>
      <c r="G258" s="48"/>
    </row>
    <row r="259" spans="1:7" ht="28.8" x14ac:dyDescent="0.3">
      <c r="A259" s="18" t="s">
        <v>0</v>
      </c>
      <c r="B259" s="17" t="s">
        <v>1</v>
      </c>
      <c r="C259" s="17" t="s">
        <v>2</v>
      </c>
      <c r="D259" s="17" t="s">
        <v>10</v>
      </c>
      <c r="E259" s="17" t="s">
        <v>7</v>
      </c>
      <c r="F259" s="17" t="s">
        <v>8</v>
      </c>
      <c r="G259" s="17" t="s">
        <v>9</v>
      </c>
    </row>
    <row r="260" spans="1:7" x14ac:dyDescent="0.3">
      <c r="A260" s="19" t="s">
        <v>5</v>
      </c>
      <c r="B260" s="20">
        <v>5</v>
      </c>
      <c r="C260" s="21" t="s">
        <v>19</v>
      </c>
      <c r="D260" s="21">
        <v>1</v>
      </c>
      <c r="E260" s="21">
        <v>21720</v>
      </c>
      <c r="F260" s="21">
        <v>47821</v>
      </c>
      <c r="G260" s="21">
        <f>F260-E260</f>
        <v>26101</v>
      </c>
    </row>
    <row r="261" spans="1:7" x14ac:dyDescent="0.3">
      <c r="A261" s="37"/>
      <c r="B261" s="38"/>
      <c r="C261" s="39"/>
      <c r="D261" s="49" t="s">
        <v>9</v>
      </c>
      <c r="E261" s="50"/>
      <c r="F261" s="51"/>
      <c r="G261" s="17">
        <f>SUM(G260:G260)</f>
        <v>26101</v>
      </c>
    </row>
    <row r="262" spans="1:7" x14ac:dyDescent="0.3">
      <c r="A262" s="40"/>
      <c r="B262" s="41"/>
      <c r="C262" s="42"/>
      <c r="D262" s="45" t="s">
        <v>11</v>
      </c>
      <c r="E262" s="46"/>
      <c r="F262" s="47"/>
      <c r="G262" s="2">
        <f>G261/$G$1*2</f>
        <v>89.489142857142852</v>
      </c>
    </row>
    <row r="263" spans="1:7" x14ac:dyDescent="0.3">
      <c r="A263" s="19" t="s">
        <v>6</v>
      </c>
      <c r="B263" s="21"/>
      <c r="C263" s="21"/>
      <c r="D263" s="21">
        <v>1</v>
      </c>
      <c r="E263" s="21">
        <v>0</v>
      </c>
      <c r="F263" s="21">
        <v>0</v>
      </c>
      <c r="G263" s="21">
        <f t="shared" ref="G263" si="37">F263-E263</f>
        <v>0</v>
      </c>
    </row>
    <row r="264" spans="1:7" x14ac:dyDescent="0.3">
      <c r="A264" s="37"/>
      <c r="B264" s="38"/>
      <c r="C264" s="39"/>
      <c r="D264" s="49" t="s">
        <v>9</v>
      </c>
      <c r="E264" s="50"/>
      <c r="F264" s="51"/>
      <c r="G264" s="17">
        <f>SUM(G263:G263)</f>
        <v>0</v>
      </c>
    </row>
    <row r="265" spans="1:7" x14ac:dyDescent="0.3">
      <c r="A265" s="40"/>
      <c r="B265" s="41"/>
      <c r="C265" s="42"/>
      <c r="D265" s="45" t="s">
        <v>11</v>
      </c>
      <c r="E265" s="46"/>
      <c r="F265" s="47"/>
      <c r="G265" s="2">
        <f>G264/$G$1*2</f>
        <v>0</v>
      </c>
    </row>
    <row r="266" spans="1:7" x14ac:dyDescent="0.3">
      <c r="A266" s="19" t="s">
        <v>4</v>
      </c>
      <c r="B266" s="21">
        <v>27</v>
      </c>
      <c r="C266" s="21" t="s">
        <v>130</v>
      </c>
      <c r="D266" s="21">
        <v>1</v>
      </c>
      <c r="E266" s="21">
        <v>32957</v>
      </c>
      <c r="F266" s="21">
        <v>40900</v>
      </c>
      <c r="G266" s="21">
        <f t="shared" ref="G266:G270" si="38">F266-E266</f>
        <v>7943</v>
      </c>
    </row>
    <row r="267" spans="1:7" x14ac:dyDescent="0.3">
      <c r="A267" s="19" t="s">
        <v>4</v>
      </c>
      <c r="B267" s="21">
        <v>58</v>
      </c>
      <c r="C267" s="21" t="s">
        <v>131</v>
      </c>
      <c r="D267" s="21">
        <v>1</v>
      </c>
      <c r="E267" s="21">
        <v>0</v>
      </c>
      <c r="F267" s="21">
        <v>12304</v>
      </c>
      <c r="G267" s="21">
        <f t="shared" si="38"/>
        <v>12304</v>
      </c>
    </row>
    <row r="268" spans="1:7" x14ac:dyDescent="0.3">
      <c r="A268" s="19" t="s">
        <v>4</v>
      </c>
      <c r="B268" s="21">
        <v>19254</v>
      </c>
      <c r="C268" s="21" t="s">
        <v>132</v>
      </c>
      <c r="D268" s="21">
        <v>1</v>
      </c>
      <c r="E268" s="21">
        <v>0</v>
      </c>
      <c r="F268" s="21">
        <v>765</v>
      </c>
      <c r="G268" s="21">
        <f t="shared" si="38"/>
        <v>765</v>
      </c>
    </row>
    <row r="269" spans="1:7" x14ac:dyDescent="0.3">
      <c r="A269" s="19" t="s">
        <v>4</v>
      </c>
      <c r="B269" s="21">
        <v>19246</v>
      </c>
      <c r="C269" s="21" t="s">
        <v>82</v>
      </c>
      <c r="D269" s="21">
        <v>1</v>
      </c>
      <c r="E269" s="21">
        <v>1210</v>
      </c>
      <c r="F269" s="21">
        <v>6410</v>
      </c>
      <c r="G269" s="21">
        <f t="shared" si="38"/>
        <v>5200</v>
      </c>
    </row>
    <row r="270" spans="1:7" x14ac:dyDescent="0.3">
      <c r="A270" s="19" t="s">
        <v>4</v>
      </c>
      <c r="B270" s="21">
        <v>19271</v>
      </c>
      <c r="C270" s="21" t="s">
        <v>35</v>
      </c>
      <c r="D270" s="21">
        <v>1</v>
      </c>
      <c r="E270" s="21">
        <v>0</v>
      </c>
      <c r="F270" s="21">
        <v>5050</v>
      </c>
      <c r="G270" s="21">
        <f t="shared" si="38"/>
        <v>5050</v>
      </c>
    </row>
    <row r="271" spans="1:7" x14ac:dyDescent="0.3">
      <c r="A271" s="37"/>
      <c r="B271" s="38"/>
      <c r="C271" s="39"/>
      <c r="D271" s="49" t="s">
        <v>9</v>
      </c>
      <c r="E271" s="50"/>
      <c r="F271" s="50"/>
      <c r="G271" s="28">
        <f>SUM(G266:G270)</f>
        <v>31262</v>
      </c>
    </row>
    <row r="272" spans="1:7" x14ac:dyDescent="0.3">
      <c r="A272" s="40"/>
      <c r="B272" s="41"/>
      <c r="C272" s="42"/>
      <c r="D272" s="45" t="s">
        <v>11</v>
      </c>
      <c r="E272" s="46"/>
      <c r="F272" s="47"/>
      <c r="G272" s="2">
        <f>G271/$G$1*2</f>
        <v>107.184</v>
      </c>
    </row>
    <row r="273" spans="1:7" x14ac:dyDescent="0.3">
      <c r="A273" s="19" t="s">
        <v>24</v>
      </c>
      <c r="B273" s="21">
        <v>19244</v>
      </c>
      <c r="C273" s="21" t="s">
        <v>133</v>
      </c>
      <c r="D273" s="21">
        <v>1</v>
      </c>
      <c r="E273" s="21">
        <v>0</v>
      </c>
      <c r="F273" s="21">
        <v>6588</v>
      </c>
      <c r="G273" s="21">
        <f t="shared" ref="G273:G278" si="39">F273-E273</f>
        <v>6588</v>
      </c>
    </row>
    <row r="274" spans="1:7" x14ac:dyDescent="0.3">
      <c r="A274" s="19" t="s">
        <v>24</v>
      </c>
      <c r="B274" s="21">
        <v>19253</v>
      </c>
      <c r="C274" s="21" t="s">
        <v>134</v>
      </c>
      <c r="D274" s="21">
        <v>1</v>
      </c>
      <c r="E274" s="21">
        <v>0</v>
      </c>
      <c r="F274" s="21">
        <v>866</v>
      </c>
      <c r="G274" s="21">
        <f t="shared" si="39"/>
        <v>866</v>
      </c>
    </row>
    <row r="275" spans="1:7" x14ac:dyDescent="0.3">
      <c r="A275" s="19" t="s">
        <v>24</v>
      </c>
      <c r="B275" s="21">
        <v>19255</v>
      </c>
      <c r="C275" s="21" t="s">
        <v>135</v>
      </c>
      <c r="D275" s="21">
        <v>1</v>
      </c>
      <c r="E275" s="21">
        <v>0</v>
      </c>
      <c r="F275" s="21">
        <v>334</v>
      </c>
      <c r="G275" s="21">
        <f t="shared" si="39"/>
        <v>334</v>
      </c>
    </row>
    <row r="276" spans="1:7" x14ac:dyDescent="0.3">
      <c r="A276" s="19" t="s">
        <v>24</v>
      </c>
      <c r="B276" s="21">
        <v>19256</v>
      </c>
      <c r="C276" s="21" t="s">
        <v>137</v>
      </c>
      <c r="D276" s="21">
        <v>1</v>
      </c>
      <c r="E276" s="21">
        <v>0</v>
      </c>
      <c r="F276" s="21">
        <v>963</v>
      </c>
      <c r="G276" s="21">
        <f t="shared" si="39"/>
        <v>963</v>
      </c>
    </row>
    <row r="277" spans="1:7" x14ac:dyDescent="0.3">
      <c r="A277" s="19" t="s">
        <v>24</v>
      </c>
      <c r="B277" s="21">
        <v>19257</v>
      </c>
      <c r="C277" s="21" t="s">
        <v>136</v>
      </c>
      <c r="D277" s="21">
        <v>1</v>
      </c>
      <c r="E277" s="21">
        <v>0</v>
      </c>
      <c r="F277" s="21">
        <v>8663</v>
      </c>
      <c r="G277" s="21">
        <f t="shared" si="39"/>
        <v>8663</v>
      </c>
    </row>
    <row r="278" spans="1:7" x14ac:dyDescent="0.3">
      <c r="A278" s="19" t="s">
        <v>24</v>
      </c>
      <c r="B278" s="21">
        <v>20160</v>
      </c>
      <c r="C278" s="21" t="s">
        <v>138</v>
      </c>
      <c r="D278" s="21">
        <v>1</v>
      </c>
      <c r="E278" s="21">
        <v>6012</v>
      </c>
      <c r="F278" s="21">
        <v>12984</v>
      </c>
      <c r="G278" s="21">
        <f t="shared" si="39"/>
        <v>6972</v>
      </c>
    </row>
    <row r="279" spans="1:7" x14ac:dyDescent="0.3">
      <c r="A279" s="37"/>
      <c r="B279" s="38"/>
      <c r="C279" s="39"/>
      <c r="D279" s="43" t="s">
        <v>9</v>
      </c>
      <c r="E279" s="44"/>
      <c r="F279" s="44"/>
      <c r="G279" s="1">
        <f>SUM(G273:G278)</f>
        <v>24386</v>
      </c>
    </row>
    <row r="280" spans="1:7" x14ac:dyDescent="0.3">
      <c r="A280" s="40"/>
      <c r="B280" s="41"/>
      <c r="C280" s="42"/>
      <c r="D280" s="45" t="s">
        <v>11</v>
      </c>
      <c r="E280" s="46"/>
      <c r="F280" s="47"/>
      <c r="G280" s="2">
        <f>G279/$G$1*2</f>
        <v>83.609142857142857</v>
      </c>
    </row>
    <row r="283" spans="1:7" x14ac:dyDescent="0.3">
      <c r="A283" s="17" t="s">
        <v>108</v>
      </c>
      <c r="B283" s="48"/>
      <c r="C283" s="48"/>
      <c r="D283" s="48"/>
      <c r="E283" s="48"/>
      <c r="F283" s="48"/>
      <c r="G283" s="48"/>
    </row>
    <row r="284" spans="1:7" ht="28.8" x14ac:dyDescent="0.3">
      <c r="A284" s="18" t="s">
        <v>0</v>
      </c>
      <c r="B284" s="17" t="s">
        <v>1</v>
      </c>
      <c r="C284" s="17" t="s">
        <v>2</v>
      </c>
      <c r="D284" s="17" t="s">
        <v>10</v>
      </c>
      <c r="E284" s="17" t="s">
        <v>7</v>
      </c>
      <c r="F284" s="17" t="s">
        <v>8</v>
      </c>
      <c r="G284" s="17" t="s">
        <v>9</v>
      </c>
    </row>
    <row r="285" spans="1:7" x14ac:dyDescent="0.3">
      <c r="A285" s="19" t="s">
        <v>5</v>
      </c>
      <c r="B285" s="20">
        <v>5</v>
      </c>
      <c r="C285" s="21" t="s">
        <v>19</v>
      </c>
      <c r="D285" s="21">
        <v>1</v>
      </c>
      <c r="E285" s="21">
        <v>1669</v>
      </c>
      <c r="F285" s="21">
        <v>21720</v>
      </c>
      <c r="G285" s="21">
        <f>F285-E285</f>
        <v>20051</v>
      </c>
    </row>
    <row r="286" spans="1:7" x14ac:dyDescent="0.3">
      <c r="A286" s="37"/>
      <c r="B286" s="38"/>
      <c r="C286" s="39"/>
      <c r="D286" s="49" t="s">
        <v>9</v>
      </c>
      <c r="E286" s="50"/>
      <c r="F286" s="51"/>
      <c r="G286" s="17">
        <f>SUM(G285:G285)</f>
        <v>20051</v>
      </c>
    </row>
    <row r="287" spans="1:7" x14ac:dyDescent="0.3">
      <c r="A287" s="40"/>
      <c r="B287" s="41"/>
      <c r="C287" s="42"/>
      <c r="D287" s="45" t="s">
        <v>11</v>
      </c>
      <c r="E287" s="46"/>
      <c r="F287" s="47"/>
      <c r="G287" s="2">
        <f>G286/$G$1*2</f>
        <v>68.746285714285705</v>
      </c>
    </row>
    <row r="288" spans="1:7" x14ac:dyDescent="0.3">
      <c r="A288" s="19" t="s">
        <v>6</v>
      </c>
      <c r="B288" s="21"/>
      <c r="C288" s="21"/>
      <c r="D288" s="21">
        <v>1</v>
      </c>
      <c r="E288" s="21">
        <v>0</v>
      </c>
      <c r="F288" s="21">
        <v>0</v>
      </c>
      <c r="G288" s="21">
        <f t="shared" ref="G288" si="40">F288-E288</f>
        <v>0</v>
      </c>
    </row>
    <row r="289" spans="1:7" x14ac:dyDescent="0.3">
      <c r="A289" s="37"/>
      <c r="B289" s="38"/>
      <c r="C289" s="39"/>
      <c r="D289" s="49" t="s">
        <v>9</v>
      </c>
      <c r="E289" s="50"/>
      <c r="F289" s="51"/>
      <c r="G289" s="17">
        <f>SUM(G288:G288)</f>
        <v>0</v>
      </c>
    </row>
    <row r="290" spans="1:7" x14ac:dyDescent="0.3">
      <c r="A290" s="40"/>
      <c r="B290" s="41"/>
      <c r="C290" s="42"/>
      <c r="D290" s="45" t="s">
        <v>11</v>
      </c>
      <c r="E290" s="46"/>
      <c r="F290" s="47"/>
      <c r="G290" s="2">
        <f>G289/$G$1*2</f>
        <v>0</v>
      </c>
    </row>
    <row r="291" spans="1:7" x14ac:dyDescent="0.3">
      <c r="A291" s="19" t="s">
        <v>4</v>
      </c>
      <c r="B291" s="21">
        <v>19203</v>
      </c>
      <c r="C291" s="21" t="s">
        <v>139</v>
      </c>
      <c r="D291" s="21">
        <v>1</v>
      </c>
      <c r="E291" s="21">
        <v>0</v>
      </c>
      <c r="F291" s="21">
        <v>14156</v>
      </c>
      <c r="G291" s="21">
        <f t="shared" ref="G291:G295" si="41">F291-E291</f>
        <v>14156</v>
      </c>
    </row>
    <row r="292" spans="1:7" x14ac:dyDescent="0.3">
      <c r="A292" s="19" t="s">
        <v>4</v>
      </c>
      <c r="B292" s="21">
        <v>19214</v>
      </c>
      <c r="C292" s="21" t="s">
        <v>140</v>
      </c>
      <c r="D292" s="21">
        <v>1</v>
      </c>
      <c r="E292" s="21">
        <v>0</v>
      </c>
      <c r="F292" s="21">
        <v>9877</v>
      </c>
      <c r="G292" s="21">
        <f t="shared" si="41"/>
        <v>9877</v>
      </c>
    </row>
    <row r="293" spans="1:7" x14ac:dyDescent="0.3">
      <c r="A293" s="19" t="s">
        <v>4</v>
      </c>
      <c r="B293" s="21">
        <v>19275</v>
      </c>
      <c r="C293" s="21" t="s">
        <v>83</v>
      </c>
      <c r="D293" s="21">
        <v>1</v>
      </c>
      <c r="E293" s="21">
        <v>0</v>
      </c>
      <c r="F293" s="21">
        <v>1254</v>
      </c>
      <c r="G293" s="21">
        <f t="shared" si="41"/>
        <v>1254</v>
      </c>
    </row>
    <row r="294" spans="1:7" x14ac:dyDescent="0.3">
      <c r="A294" s="19" t="s">
        <v>4</v>
      </c>
      <c r="B294" s="21">
        <v>1933</v>
      </c>
      <c r="C294" s="21" t="s">
        <v>141</v>
      </c>
      <c r="D294" s="21">
        <v>1</v>
      </c>
      <c r="E294" s="21">
        <v>0</v>
      </c>
      <c r="F294" s="21">
        <v>96</v>
      </c>
      <c r="G294" s="21">
        <f t="shared" si="41"/>
        <v>96</v>
      </c>
    </row>
    <row r="295" spans="1:7" x14ac:dyDescent="0.3">
      <c r="A295" s="19" t="s">
        <v>4</v>
      </c>
      <c r="B295" s="21">
        <v>1934</v>
      </c>
      <c r="C295" s="21" t="s">
        <v>142</v>
      </c>
      <c r="D295" s="21">
        <v>1</v>
      </c>
      <c r="E295" s="21">
        <v>0</v>
      </c>
      <c r="F295" s="21">
        <v>102</v>
      </c>
      <c r="G295" s="21">
        <f t="shared" si="41"/>
        <v>102</v>
      </c>
    </row>
    <row r="296" spans="1:7" x14ac:dyDescent="0.3">
      <c r="A296" s="37"/>
      <c r="B296" s="38"/>
      <c r="C296" s="39"/>
      <c r="D296" s="49" t="s">
        <v>9</v>
      </c>
      <c r="E296" s="50"/>
      <c r="F296" s="50"/>
      <c r="G296" s="28">
        <f>SUM(G291:G295)</f>
        <v>25485</v>
      </c>
    </row>
    <row r="297" spans="1:7" x14ac:dyDescent="0.3">
      <c r="A297" s="40"/>
      <c r="B297" s="41"/>
      <c r="C297" s="42"/>
      <c r="D297" s="45" t="s">
        <v>11</v>
      </c>
      <c r="E297" s="46"/>
      <c r="F297" s="47"/>
      <c r="G297" s="2">
        <f>G296/$G$1*2</f>
        <v>87.377142857142857</v>
      </c>
    </row>
    <row r="298" spans="1:7" x14ac:dyDescent="0.3">
      <c r="A298" s="19" t="s">
        <v>24</v>
      </c>
      <c r="B298" s="21">
        <v>19210</v>
      </c>
      <c r="C298" s="21" t="s">
        <v>124</v>
      </c>
      <c r="D298" s="21">
        <v>1</v>
      </c>
      <c r="E298" s="21">
        <v>4320</v>
      </c>
      <c r="F298" s="21">
        <v>16944</v>
      </c>
      <c r="G298" s="21">
        <f t="shared" ref="G298:G304" si="42">F298-E298</f>
        <v>12624</v>
      </c>
    </row>
    <row r="299" spans="1:7" x14ac:dyDescent="0.3">
      <c r="A299" s="19" t="s">
        <v>24</v>
      </c>
      <c r="B299" s="21">
        <v>19210</v>
      </c>
      <c r="C299" s="21" t="s">
        <v>124</v>
      </c>
      <c r="D299" s="21">
        <v>1</v>
      </c>
      <c r="E299" s="21">
        <v>16980</v>
      </c>
      <c r="F299" s="21">
        <v>33200</v>
      </c>
      <c r="G299" s="21">
        <f t="shared" si="42"/>
        <v>16220</v>
      </c>
    </row>
    <row r="300" spans="1:7" x14ac:dyDescent="0.3">
      <c r="A300" s="19" t="s">
        <v>24</v>
      </c>
      <c r="B300" s="21">
        <v>19221</v>
      </c>
      <c r="C300" s="21" t="s">
        <v>143</v>
      </c>
      <c r="D300" s="21">
        <v>1</v>
      </c>
      <c r="E300" s="21">
        <v>0</v>
      </c>
      <c r="F300" s="21">
        <v>2345</v>
      </c>
      <c r="G300" s="21">
        <f t="shared" si="42"/>
        <v>2345</v>
      </c>
    </row>
    <row r="301" spans="1:7" x14ac:dyDescent="0.3">
      <c r="A301" s="19" t="s">
        <v>24</v>
      </c>
      <c r="B301" s="21">
        <v>19270</v>
      </c>
      <c r="C301" s="21" t="s">
        <v>144</v>
      </c>
      <c r="D301" s="21">
        <v>1</v>
      </c>
      <c r="E301" s="21">
        <v>0</v>
      </c>
      <c r="F301" s="21">
        <v>8157</v>
      </c>
      <c r="G301" s="21">
        <f t="shared" si="42"/>
        <v>8157</v>
      </c>
    </row>
    <row r="302" spans="1:7" x14ac:dyDescent="0.3">
      <c r="A302" s="19" t="s">
        <v>24</v>
      </c>
      <c r="B302" s="21">
        <v>19274</v>
      </c>
      <c r="C302" s="21" t="s">
        <v>145</v>
      </c>
      <c r="D302" s="21">
        <v>1</v>
      </c>
      <c r="E302" s="21">
        <v>0</v>
      </c>
      <c r="F302" s="21">
        <v>9042</v>
      </c>
      <c r="G302" s="21">
        <f t="shared" si="42"/>
        <v>9042</v>
      </c>
    </row>
    <row r="303" spans="1:7" x14ac:dyDescent="0.3">
      <c r="A303" s="19" t="s">
        <v>24</v>
      </c>
      <c r="B303" s="21">
        <v>19284</v>
      </c>
      <c r="C303" s="21" t="s">
        <v>146</v>
      </c>
      <c r="D303" s="21">
        <v>1</v>
      </c>
      <c r="E303" s="21">
        <v>0</v>
      </c>
      <c r="F303" s="21">
        <v>202</v>
      </c>
      <c r="G303" s="21">
        <f t="shared" si="42"/>
        <v>202</v>
      </c>
    </row>
    <row r="304" spans="1:7" x14ac:dyDescent="0.3">
      <c r="A304" s="19" t="s">
        <v>24</v>
      </c>
      <c r="B304" s="21">
        <v>1901</v>
      </c>
      <c r="C304" s="21" t="s">
        <v>147</v>
      </c>
      <c r="D304" s="21">
        <v>1</v>
      </c>
      <c r="E304" s="21">
        <v>0</v>
      </c>
      <c r="F304" s="21">
        <v>137</v>
      </c>
      <c r="G304" s="21">
        <f t="shared" si="42"/>
        <v>137</v>
      </c>
    </row>
    <row r="305" spans="1:7" x14ac:dyDescent="0.3">
      <c r="A305" s="37"/>
      <c r="B305" s="38"/>
      <c r="C305" s="39"/>
      <c r="D305" s="43" t="s">
        <v>9</v>
      </c>
      <c r="E305" s="44"/>
      <c r="F305" s="44"/>
      <c r="G305" s="1">
        <f>SUM(G298:G304)</f>
        <v>48727</v>
      </c>
    </row>
    <row r="306" spans="1:7" x14ac:dyDescent="0.3">
      <c r="A306" s="40"/>
      <c r="B306" s="41"/>
      <c r="C306" s="42"/>
      <c r="D306" s="45" t="s">
        <v>11</v>
      </c>
      <c r="E306" s="46"/>
      <c r="F306" s="47"/>
      <c r="G306" s="2">
        <f>G305/$G$1*2</f>
        <v>167.06399999999999</v>
      </c>
    </row>
    <row r="309" spans="1:7" x14ac:dyDescent="0.3">
      <c r="A309" s="17" t="s">
        <v>109</v>
      </c>
      <c r="B309" s="48"/>
      <c r="C309" s="48"/>
      <c r="D309" s="48"/>
      <c r="E309" s="48"/>
      <c r="F309" s="48"/>
      <c r="G309" s="48"/>
    </row>
    <row r="310" spans="1:7" ht="28.8" x14ac:dyDescent="0.3">
      <c r="A310" s="18" t="s">
        <v>0</v>
      </c>
      <c r="B310" s="17" t="s">
        <v>1</v>
      </c>
      <c r="C310" s="17" t="s">
        <v>2</v>
      </c>
      <c r="D310" s="17" t="s">
        <v>10</v>
      </c>
      <c r="E310" s="17" t="s">
        <v>7</v>
      </c>
      <c r="F310" s="17" t="s">
        <v>8</v>
      </c>
      <c r="G310" s="17" t="s">
        <v>9</v>
      </c>
    </row>
    <row r="311" spans="1:7" x14ac:dyDescent="0.3">
      <c r="A311" s="19" t="s">
        <v>5</v>
      </c>
      <c r="B311" s="20">
        <v>4</v>
      </c>
      <c r="C311" s="21" t="s">
        <v>3</v>
      </c>
      <c r="D311" s="21">
        <v>1</v>
      </c>
      <c r="E311" s="21">
        <v>103182</v>
      </c>
      <c r="F311" s="21">
        <v>120620</v>
      </c>
      <c r="G311" s="21">
        <f>F311-E311</f>
        <v>17438</v>
      </c>
    </row>
    <row r="312" spans="1:7" x14ac:dyDescent="0.3">
      <c r="A312" s="19" t="s">
        <v>5</v>
      </c>
      <c r="B312" s="20">
        <v>4</v>
      </c>
      <c r="C312" s="21" t="s">
        <v>3</v>
      </c>
      <c r="D312" s="21" t="s">
        <v>148</v>
      </c>
      <c r="E312" s="21">
        <v>120620</v>
      </c>
      <c r="F312" s="21">
        <v>122596</v>
      </c>
      <c r="G312" s="21">
        <f t="shared" ref="G312:G314" si="43">F312-E312</f>
        <v>1976</v>
      </c>
    </row>
    <row r="313" spans="1:7" x14ac:dyDescent="0.3">
      <c r="A313" s="19" t="s">
        <v>5</v>
      </c>
      <c r="B313" s="20">
        <v>4</v>
      </c>
      <c r="C313" s="21" t="s">
        <v>3</v>
      </c>
      <c r="D313" s="21" t="s">
        <v>149</v>
      </c>
      <c r="E313" s="21">
        <v>120599</v>
      </c>
      <c r="F313" s="21">
        <v>122550</v>
      </c>
      <c r="G313" s="21">
        <f t="shared" si="43"/>
        <v>1951</v>
      </c>
    </row>
    <row r="314" spans="1:7" x14ac:dyDescent="0.3">
      <c r="A314" s="19" t="s">
        <v>5</v>
      </c>
      <c r="B314" s="21">
        <v>60</v>
      </c>
      <c r="C314" s="21" t="s">
        <v>112</v>
      </c>
      <c r="D314" s="21">
        <v>1</v>
      </c>
      <c r="E314" s="21">
        <v>0</v>
      </c>
      <c r="F314" s="21">
        <v>2867</v>
      </c>
      <c r="G314" s="21">
        <f t="shared" si="43"/>
        <v>2867</v>
      </c>
    </row>
    <row r="315" spans="1:7" x14ac:dyDescent="0.3">
      <c r="A315" s="19" t="s">
        <v>5</v>
      </c>
      <c r="B315" s="21">
        <v>1907</v>
      </c>
      <c r="C315" s="21" t="s">
        <v>164</v>
      </c>
      <c r="D315" s="21">
        <v>1</v>
      </c>
      <c r="E315" s="21">
        <v>0</v>
      </c>
      <c r="F315" s="21">
        <v>50</v>
      </c>
      <c r="G315" s="21">
        <f t="shared" ref="G315" si="44">F315-E315</f>
        <v>50</v>
      </c>
    </row>
    <row r="316" spans="1:7" x14ac:dyDescent="0.3">
      <c r="A316" s="19" t="s">
        <v>5</v>
      </c>
      <c r="B316" s="21">
        <v>1911</v>
      </c>
      <c r="C316" s="21" t="s">
        <v>165</v>
      </c>
      <c r="D316" s="21">
        <v>1</v>
      </c>
      <c r="E316" s="21">
        <v>0</v>
      </c>
      <c r="F316" s="21">
        <v>86</v>
      </c>
      <c r="G316" s="21">
        <f>F316-E316</f>
        <v>86</v>
      </c>
    </row>
    <row r="317" spans="1:7" x14ac:dyDescent="0.3">
      <c r="A317" s="19" t="s">
        <v>5</v>
      </c>
      <c r="B317" s="21">
        <v>1922</v>
      </c>
      <c r="C317" s="21" t="s">
        <v>170</v>
      </c>
      <c r="D317" s="21">
        <v>1</v>
      </c>
      <c r="E317" s="21">
        <v>0</v>
      </c>
      <c r="F317" s="21">
        <v>193</v>
      </c>
      <c r="G317" s="21">
        <f>F317-E317</f>
        <v>193</v>
      </c>
    </row>
    <row r="318" spans="1:7" x14ac:dyDescent="0.3">
      <c r="A318" s="37"/>
      <c r="B318" s="38"/>
      <c r="C318" s="39"/>
      <c r="D318" s="49" t="s">
        <v>9</v>
      </c>
      <c r="E318" s="50"/>
      <c r="F318" s="51"/>
      <c r="G318" s="17">
        <f>SUM(G311:G316)</f>
        <v>24368</v>
      </c>
    </row>
    <row r="319" spans="1:7" x14ac:dyDescent="0.3">
      <c r="A319" s="40"/>
      <c r="B319" s="41"/>
      <c r="C319" s="42"/>
      <c r="D319" s="45" t="s">
        <v>11</v>
      </c>
      <c r="E319" s="46"/>
      <c r="F319" s="47"/>
      <c r="G319" s="2">
        <f>G318/$G$1*2</f>
        <v>83.547428571428568</v>
      </c>
    </row>
    <row r="320" spans="1:7" x14ac:dyDescent="0.3">
      <c r="A320" s="19" t="s">
        <v>6</v>
      </c>
      <c r="B320" s="21">
        <v>19123</v>
      </c>
      <c r="C320" s="21" t="s">
        <v>150</v>
      </c>
      <c r="D320" s="21">
        <v>1</v>
      </c>
      <c r="E320" s="21">
        <v>0</v>
      </c>
      <c r="F320" s="21">
        <v>7795</v>
      </c>
      <c r="G320" s="21">
        <f t="shared" ref="G320" si="45">F320-E320</f>
        <v>7795</v>
      </c>
    </row>
    <row r="321" spans="1:7" x14ac:dyDescent="0.3">
      <c r="A321" s="37"/>
      <c r="B321" s="38"/>
      <c r="C321" s="39"/>
      <c r="D321" s="49" t="s">
        <v>9</v>
      </c>
      <c r="E321" s="50"/>
      <c r="F321" s="51"/>
      <c r="G321" s="17">
        <f>SUM(G320:G320)</f>
        <v>7795</v>
      </c>
    </row>
    <row r="322" spans="1:7" x14ac:dyDescent="0.3">
      <c r="A322" s="40"/>
      <c r="B322" s="41"/>
      <c r="C322" s="42"/>
      <c r="D322" s="45" t="s">
        <v>11</v>
      </c>
      <c r="E322" s="46"/>
      <c r="F322" s="47"/>
      <c r="G322" s="2">
        <f>G321/$G$1*2</f>
        <v>26.725714285714282</v>
      </c>
    </row>
    <row r="323" spans="1:7" x14ac:dyDescent="0.3">
      <c r="A323" s="19" t="s">
        <v>4</v>
      </c>
      <c r="B323" s="21">
        <v>19103</v>
      </c>
      <c r="C323" s="21" t="s">
        <v>151</v>
      </c>
      <c r="D323" s="21">
        <v>1</v>
      </c>
      <c r="E323" s="21">
        <v>0</v>
      </c>
      <c r="F323" s="21">
        <v>11589</v>
      </c>
      <c r="G323" s="21">
        <f t="shared" ref="G323:G325" si="46">F323-E323</f>
        <v>11589</v>
      </c>
    </row>
    <row r="324" spans="1:7" x14ac:dyDescent="0.3">
      <c r="A324" s="19" t="s">
        <v>4</v>
      </c>
      <c r="B324" s="21">
        <v>19106</v>
      </c>
      <c r="C324" s="21" t="s">
        <v>152</v>
      </c>
      <c r="D324" s="21">
        <v>1</v>
      </c>
      <c r="E324" s="21">
        <v>0</v>
      </c>
      <c r="F324" s="21">
        <v>9663</v>
      </c>
      <c r="G324" s="21">
        <f t="shared" si="46"/>
        <v>9663</v>
      </c>
    </row>
    <row r="325" spans="1:7" x14ac:dyDescent="0.3">
      <c r="A325" s="19" t="s">
        <v>4</v>
      </c>
      <c r="B325" s="21">
        <v>19125</v>
      </c>
      <c r="C325" s="21" t="s">
        <v>153</v>
      </c>
      <c r="D325" s="21">
        <v>1</v>
      </c>
      <c r="E325" s="21">
        <v>0</v>
      </c>
      <c r="F325" s="21">
        <v>3008</v>
      </c>
      <c r="G325" s="21">
        <f t="shared" si="46"/>
        <v>3008</v>
      </c>
    </row>
    <row r="326" spans="1:7" x14ac:dyDescent="0.3">
      <c r="A326" s="37"/>
      <c r="B326" s="38"/>
      <c r="C326" s="39"/>
      <c r="D326" s="49" t="s">
        <v>9</v>
      </c>
      <c r="E326" s="50"/>
      <c r="F326" s="50"/>
      <c r="G326" s="28">
        <f>SUM(G323:G325)</f>
        <v>24260</v>
      </c>
    </row>
    <row r="327" spans="1:7" x14ac:dyDescent="0.3">
      <c r="A327" s="40"/>
      <c r="B327" s="41"/>
      <c r="C327" s="42"/>
      <c r="D327" s="45" t="s">
        <v>11</v>
      </c>
      <c r="E327" s="46"/>
      <c r="F327" s="47"/>
      <c r="G327" s="2">
        <f>G326/$G$1*2</f>
        <v>83.177142857142854</v>
      </c>
    </row>
    <row r="328" spans="1:7" x14ac:dyDescent="0.3">
      <c r="A328" s="19" t="s">
        <v>24</v>
      </c>
      <c r="B328" s="21">
        <v>19103</v>
      </c>
      <c r="C328" s="21" t="s">
        <v>151</v>
      </c>
      <c r="D328" s="21">
        <v>1</v>
      </c>
      <c r="E328" s="21">
        <v>11863</v>
      </c>
      <c r="F328" s="21">
        <v>25896</v>
      </c>
      <c r="G328" s="21">
        <f t="shared" ref="G328:G333" si="47">F328-E328</f>
        <v>14033</v>
      </c>
    </row>
    <row r="329" spans="1:7" x14ac:dyDescent="0.3">
      <c r="A329" s="19" t="s">
        <v>24</v>
      </c>
      <c r="B329" s="21">
        <v>19111</v>
      </c>
      <c r="C329" s="21" t="s">
        <v>154</v>
      </c>
      <c r="D329" s="21">
        <v>1</v>
      </c>
      <c r="E329" s="21">
        <v>0</v>
      </c>
      <c r="F329" s="21">
        <v>1771</v>
      </c>
      <c r="G329" s="21">
        <f t="shared" si="47"/>
        <v>1771</v>
      </c>
    </row>
    <row r="330" spans="1:7" x14ac:dyDescent="0.3">
      <c r="A330" s="19" t="s">
        <v>24</v>
      </c>
      <c r="B330" s="21">
        <v>19118</v>
      </c>
      <c r="C330" s="21" t="s">
        <v>156</v>
      </c>
      <c r="D330" s="21">
        <v>1</v>
      </c>
      <c r="E330" s="21">
        <v>0</v>
      </c>
      <c r="F330" s="21">
        <v>3436</v>
      </c>
      <c r="G330" s="21">
        <f t="shared" si="47"/>
        <v>3436</v>
      </c>
    </row>
    <row r="331" spans="1:7" x14ac:dyDescent="0.3">
      <c r="A331" s="19" t="s">
        <v>24</v>
      </c>
      <c r="B331" s="21">
        <v>19119</v>
      </c>
      <c r="C331" s="21" t="s">
        <v>155</v>
      </c>
      <c r="D331" s="21">
        <v>1</v>
      </c>
      <c r="E331" s="21">
        <v>0</v>
      </c>
      <c r="F331" s="21">
        <v>6580</v>
      </c>
      <c r="G331" s="21">
        <f t="shared" ref="G331" si="48">F331-E331</f>
        <v>6580</v>
      </c>
    </row>
    <row r="332" spans="1:7" x14ac:dyDescent="0.3">
      <c r="A332" s="19" t="s">
        <v>24</v>
      </c>
      <c r="B332" s="21">
        <v>19212</v>
      </c>
      <c r="C332" s="21" t="s">
        <v>157</v>
      </c>
      <c r="D332" s="21">
        <v>1</v>
      </c>
      <c r="E332" s="21">
        <v>0</v>
      </c>
      <c r="F332" s="21">
        <v>947</v>
      </c>
      <c r="G332" s="21">
        <f t="shared" si="47"/>
        <v>947</v>
      </c>
    </row>
    <row r="333" spans="1:7" x14ac:dyDescent="0.3">
      <c r="A333" s="19" t="s">
        <v>24</v>
      </c>
      <c r="B333" s="21">
        <v>19219</v>
      </c>
      <c r="C333" s="21" t="s">
        <v>158</v>
      </c>
      <c r="D333" s="21">
        <v>1</v>
      </c>
      <c r="E333" s="21">
        <v>0</v>
      </c>
      <c r="F333" s="21">
        <v>2176</v>
      </c>
      <c r="G333" s="21">
        <f t="shared" si="47"/>
        <v>2176</v>
      </c>
    </row>
    <row r="334" spans="1:7" x14ac:dyDescent="0.3">
      <c r="A334" s="37"/>
      <c r="B334" s="38"/>
      <c r="C334" s="39"/>
      <c r="D334" s="43" t="s">
        <v>9</v>
      </c>
      <c r="E334" s="44"/>
      <c r="F334" s="44"/>
      <c r="G334" s="1">
        <f>SUM(G328:G333)</f>
        <v>28943</v>
      </c>
    </row>
    <row r="335" spans="1:7" x14ac:dyDescent="0.3">
      <c r="A335" s="40"/>
      <c r="B335" s="41"/>
      <c r="C335" s="42"/>
      <c r="D335" s="45" t="s">
        <v>11</v>
      </c>
      <c r="E335" s="46"/>
      <c r="F335" s="47"/>
      <c r="G335" s="2">
        <f>G334/$G$1*2</f>
        <v>99.233142857142852</v>
      </c>
    </row>
    <row r="338" spans="1:7" x14ac:dyDescent="0.3">
      <c r="A338" s="17" t="s">
        <v>110</v>
      </c>
      <c r="B338" s="48"/>
      <c r="C338" s="48"/>
      <c r="D338" s="48"/>
      <c r="E338" s="48"/>
      <c r="F338" s="48"/>
      <c r="G338" s="48"/>
    </row>
    <row r="339" spans="1:7" ht="28.8" x14ac:dyDescent="0.3">
      <c r="A339" s="18" t="s">
        <v>0</v>
      </c>
      <c r="B339" s="17" t="s">
        <v>1</v>
      </c>
      <c r="C339" s="17" t="s">
        <v>2</v>
      </c>
      <c r="D339" s="17" t="s">
        <v>10</v>
      </c>
      <c r="E339" s="17" t="s">
        <v>7</v>
      </c>
      <c r="F339" s="17" t="s">
        <v>8</v>
      </c>
      <c r="G339" s="17" t="s">
        <v>9</v>
      </c>
    </row>
    <row r="340" spans="1:7" x14ac:dyDescent="0.3">
      <c r="A340" s="19" t="s">
        <v>5</v>
      </c>
      <c r="B340" s="20">
        <v>60</v>
      </c>
      <c r="C340" s="21" t="s">
        <v>112</v>
      </c>
      <c r="D340" s="21" t="s">
        <v>159</v>
      </c>
      <c r="E340" s="21">
        <v>2867</v>
      </c>
      <c r="F340" s="21">
        <v>6083</v>
      </c>
      <c r="G340" s="21">
        <f>F340-E340</f>
        <v>3216</v>
      </c>
    </row>
    <row r="341" spans="1:7" x14ac:dyDescent="0.3">
      <c r="A341" s="19" t="s">
        <v>5</v>
      </c>
      <c r="B341" s="21">
        <v>60</v>
      </c>
      <c r="C341" s="21" t="s">
        <v>112</v>
      </c>
      <c r="D341" s="21">
        <v>1</v>
      </c>
      <c r="E341" s="21">
        <v>6064</v>
      </c>
      <c r="F341" s="21">
        <v>12316</v>
      </c>
      <c r="G341" s="21">
        <f t="shared" ref="G341:G345" si="49">F341-E341</f>
        <v>6252</v>
      </c>
    </row>
    <row r="342" spans="1:7" x14ac:dyDescent="0.3">
      <c r="A342" s="19" t="s">
        <v>5</v>
      </c>
      <c r="B342" s="21" t="s">
        <v>162</v>
      </c>
      <c r="C342" s="21" t="s">
        <v>160</v>
      </c>
      <c r="D342" s="21">
        <v>1</v>
      </c>
      <c r="E342" s="21">
        <v>0</v>
      </c>
      <c r="F342" s="21">
        <v>426</v>
      </c>
      <c r="G342" s="21">
        <f t="shared" si="49"/>
        <v>426</v>
      </c>
    </row>
    <row r="343" spans="1:7" x14ac:dyDescent="0.3">
      <c r="A343" s="19" t="s">
        <v>5</v>
      </c>
      <c r="B343" s="21" t="s">
        <v>163</v>
      </c>
      <c r="C343" s="21" t="s">
        <v>161</v>
      </c>
      <c r="D343" s="21">
        <v>1</v>
      </c>
      <c r="E343" s="21">
        <v>0</v>
      </c>
      <c r="F343" s="21">
        <v>50</v>
      </c>
      <c r="G343" s="21">
        <f t="shared" si="49"/>
        <v>50</v>
      </c>
    </row>
    <row r="344" spans="1:7" x14ac:dyDescent="0.3">
      <c r="A344" s="19" t="s">
        <v>5</v>
      </c>
      <c r="B344" s="21">
        <v>1912</v>
      </c>
      <c r="C344" s="21" t="s">
        <v>166</v>
      </c>
      <c r="D344" s="36">
        <v>1</v>
      </c>
      <c r="E344" s="21">
        <v>0</v>
      </c>
      <c r="F344" s="21">
        <v>153</v>
      </c>
      <c r="G344" s="21">
        <f t="shared" si="49"/>
        <v>153</v>
      </c>
    </row>
    <row r="345" spans="1:7" x14ac:dyDescent="0.3">
      <c r="A345" s="19" t="s">
        <v>5</v>
      </c>
      <c r="B345" s="21">
        <v>1913</v>
      </c>
      <c r="C345" s="21" t="s">
        <v>167</v>
      </c>
      <c r="D345" s="21">
        <v>1</v>
      </c>
      <c r="E345" s="21">
        <v>0</v>
      </c>
      <c r="F345" s="21">
        <v>137</v>
      </c>
      <c r="G345" s="21">
        <f t="shared" si="49"/>
        <v>137</v>
      </c>
    </row>
    <row r="346" spans="1:7" x14ac:dyDescent="0.3">
      <c r="A346" s="19" t="s">
        <v>5</v>
      </c>
      <c r="B346" s="21">
        <v>1914</v>
      </c>
      <c r="C346" s="21" t="s">
        <v>168</v>
      </c>
      <c r="D346" s="21">
        <v>1</v>
      </c>
      <c r="E346" s="21">
        <v>0</v>
      </c>
      <c r="F346" s="21">
        <v>303</v>
      </c>
      <c r="G346" s="21">
        <f t="shared" ref="G346:G347" si="50">F346-E346</f>
        <v>303</v>
      </c>
    </row>
    <row r="347" spans="1:7" x14ac:dyDescent="0.3">
      <c r="A347" s="19" t="s">
        <v>5</v>
      </c>
      <c r="B347" s="21">
        <v>1915</v>
      </c>
      <c r="C347" s="21" t="s">
        <v>169</v>
      </c>
      <c r="D347" s="21">
        <v>1</v>
      </c>
      <c r="E347" s="21">
        <v>0</v>
      </c>
      <c r="F347" s="21">
        <v>284</v>
      </c>
      <c r="G347" s="21">
        <f t="shared" si="50"/>
        <v>284</v>
      </c>
    </row>
    <row r="348" spans="1:7" x14ac:dyDescent="0.3">
      <c r="A348" s="37"/>
      <c r="B348" s="38"/>
      <c r="C348" s="39"/>
      <c r="D348" s="49" t="s">
        <v>9</v>
      </c>
      <c r="E348" s="50"/>
      <c r="F348" s="51"/>
      <c r="G348" s="17">
        <f>SUM(G340:G347)</f>
        <v>10821</v>
      </c>
    </row>
    <row r="349" spans="1:7" x14ac:dyDescent="0.3">
      <c r="A349" s="40"/>
      <c r="B349" s="41"/>
      <c r="C349" s="42"/>
      <c r="D349" s="45" t="s">
        <v>11</v>
      </c>
      <c r="E349" s="46"/>
      <c r="F349" s="47"/>
      <c r="G349" s="2">
        <f>G348/$G$1*2</f>
        <v>37.100571428571428</v>
      </c>
    </row>
    <row r="350" spans="1:7" x14ac:dyDescent="0.3">
      <c r="A350" s="19" t="s">
        <v>6</v>
      </c>
      <c r="B350" s="21">
        <v>19101</v>
      </c>
      <c r="C350" s="21" t="s">
        <v>173</v>
      </c>
      <c r="D350" s="21">
        <v>1</v>
      </c>
      <c r="E350" s="21">
        <v>0</v>
      </c>
      <c r="F350" s="21">
        <v>13011</v>
      </c>
      <c r="G350" s="21">
        <f t="shared" ref="G350:G353" si="51">F350-E350</f>
        <v>13011</v>
      </c>
    </row>
    <row r="351" spans="1:7" x14ac:dyDescent="0.3">
      <c r="A351" s="19" t="s">
        <v>6</v>
      </c>
      <c r="B351" s="21">
        <v>19104</v>
      </c>
      <c r="C351" s="21" t="s">
        <v>174</v>
      </c>
      <c r="D351" s="21">
        <v>1</v>
      </c>
      <c r="E351" s="21">
        <v>0</v>
      </c>
      <c r="F351" s="21">
        <v>2157</v>
      </c>
      <c r="G351" s="21">
        <f t="shared" si="51"/>
        <v>2157</v>
      </c>
    </row>
    <row r="352" spans="1:7" x14ac:dyDescent="0.3">
      <c r="A352" s="19" t="s">
        <v>6</v>
      </c>
      <c r="B352" s="21">
        <v>19105</v>
      </c>
      <c r="C352" s="21" t="s">
        <v>175</v>
      </c>
      <c r="D352" s="21">
        <v>1</v>
      </c>
      <c r="E352" s="21">
        <v>0</v>
      </c>
      <c r="F352" s="21">
        <v>1190</v>
      </c>
      <c r="G352" s="21">
        <f t="shared" si="51"/>
        <v>1190</v>
      </c>
    </row>
    <row r="353" spans="1:7" x14ac:dyDescent="0.3">
      <c r="A353" s="19" t="s">
        <v>6</v>
      </c>
      <c r="B353" s="21">
        <v>1960</v>
      </c>
      <c r="C353" s="21" t="s">
        <v>176</v>
      </c>
      <c r="D353" s="21">
        <v>1</v>
      </c>
      <c r="E353" s="21">
        <v>0</v>
      </c>
      <c r="F353" s="21">
        <v>489</v>
      </c>
      <c r="G353" s="21">
        <f t="shared" si="51"/>
        <v>489</v>
      </c>
    </row>
    <row r="354" spans="1:7" x14ac:dyDescent="0.3">
      <c r="A354" s="37"/>
      <c r="B354" s="38"/>
      <c r="C354" s="39"/>
      <c r="D354" s="49" t="s">
        <v>9</v>
      </c>
      <c r="E354" s="50"/>
      <c r="F354" s="51"/>
      <c r="G354" s="17">
        <f>SUM(G350:G353)</f>
        <v>16847</v>
      </c>
    </row>
    <row r="355" spans="1:7" x14ac:dyDescent="0.3">
      <c r="A355" s="40"/>
      <c r="B355" s="41"/>
      <c r="C355" s="42"/>
      <c r="D355" s="45" t="s">
        <v>11</v>
      </c>
      <c r="E355" s="46"/>
      <c r="F355" s="47"/>
      <c r="G355" s="2">
        <f>G354/$G$1*2</f>
        <v>57.76114285714285</v>
      </c>
    </row>
    <row r="356" spans="1:7" x14ac:dyDescent="0.3">
      <c r="A356" s="19" t="s">
        <v>4</v>
      </c>
      <c r="B356" s="21">
        <v>19101</v>
      </c>
      <c r="C356" s="21" t="s">
        <v>173</v>
      </c>
      <c r="D356" s="21">
        <v>1</v>
      </c>
      <c r="E356" s="21">
        <v>13011</v>
      </c>
      <c r="F356" s="21">
        <v>16340</v>
      </c>
      <c r="G356" s="21">
        <f t="shared" ref="G356:G359" si="52">F356-E356</f>
        <v>3329</v>
      </c>
    </row>
    <row r="357" spans="1:7" x14ac:dyDescent="0.3">
      <c r="A357" s="19" t="s">
        <v>4</v>
      </c>
      <c r="B357" s="21">
        <v>19105</v>
      </c>
      <c r="C357" s="21" t="s">
        <v>175</v>
      </c>
      <c r="D357" s="21">
        <v>1</v>
      </c>
      <c r="E357" s="21">
        <v>1190</v>
      </c>
      <c r="F357" s="21">
        <v>4328</v>
      </c>
      <c r="G357" s="21">
        <f t="shared" si="52"/>
        <v>3138</v>
      </c>
    </row>
    <row r="358" spans="1:7" x14ac:dyDescent="0.3">
      <c r="A358" s="19" t="s">
        <v>4</v>
      </c>
      <c r="B358" s="21">
        <v>19108</v>
      </c>
      <c r="C358" s="21" t="s">
        <v>177</v>
      </c>
      <c r="D358" s="21">
        <v>1</v>
      </c>
      <c r="E358" s="21">
        <v>0</v>
      </c>
      <c r="F358" s="21">
        <v>18525</v>
      </c>
      <c r="G358" s="21">
        <f t="shared" si="52"/>
        <v>18525</v>
      </c>
    </row>
    <row r="359" spans="1:7" x14ac:dyDescent="0.3">
      <c r="A359" s="19" t="s">
        <v>4</v>
      </c>
      <c r="B359" s="21">
        <v>19112</v>
      </c>
      <c r="C359" s="21" t="s">
        <v>178</v>
      </c>
      <c r="D359" s="21">
        <v>1</v>
      </c>
      <c r="E359" s="21">
        <v>0</v>
      </c>
      <c r="F359" s="21">
        <v>2842</v>
      </c>
      <c r="G359" s="21">
        <f t="shared" si="52"/>
        <v>2842</v>
      </c>
    </row>
    <row r="360" spans="1:7" x14ac:dyDescent="0.3">
      <c r="A360" s="19" t="s">
        <v>4</v>
      </c>
      <c r="B360" s="21">
        <v>19114</v>
      </c>
      <c r="C360" s="21" t="s">
        <v>179</v>
      </c>
      <c r="D360" s="21">
        <v>1</v>
      </c>
      <c r="E360" s="21">
        <v>0</v>
      </c>
      <c r="F360" s="21">
        <v>925</v>
      </c>
      <c r="G360" s="21">
        <f t="shared" ref="G360:G361" si="53">F360-E360</f>
        <v>925</v>
      </c>
    </row>
    <row r="361" spans="1:7" x14ac:dyDescent="0.3">
      <c r="A361" s="19" t="s">
        <v>4</v>
      </c>
      <c r="B361" s="21">
        <v>1947</v>
      </c>
      <c r="C361" s="21" t="s">
        <v>180</v>
      </c>
      <c r="D361" s="21">
        <v>1</v>
      </c>
      <c r="E361" s="21">
        <v>0</v>
      </c>
      <c r="F361" s="21">
        <v>129</v>
      </c>
      <c r="G361" s="21">
        <f t="shared" si="53"/>
        <v>129</v>
      </c>
    </row>
    <row r="362" spans="1:7" x14ac:dyDescent="0.3">
      <c r="A362" s="37"/>
      <c r="B362" s="38"/>
      <c r="C362" s="39"/>
      <c r="D362" s="49" t="s">
        <v>9</v>
      </c>
      <c r="E362" s="50"/>
      <c r="F362" s="50"/>
      <c r="G362" s="28">
        <f>SUM(G356:G361)</f>
        <v>28888</v>
      </c>
    </row>
    <row r="363" spans="1:7" x14ac:dyDescent="0.3">
      <c r="A363" s="40"/>
      <c r="B363" s="41"/>
      <c r="C363" s="42"/>
      <c r="D363" s="45" t="s">
        <v>11</v>
      </c>
      <c r="E363" s="46"/>
      <c r="F363" s="47"/>
      <c r="G363" s="2">
        <f>G362/$G$1*2</f>
        <v>99.044571428571416</v>
      </c>
    </row>
    <row r="364" spans="1:7" x14ac:dyDescent="0.3">
      <c r="A364" s="19" t="s">
        <v>24</v>
      </c>
      <c r="B364" s="21">
        <v>19107</v>
      </c>
      <c r="C364" s="21" t="s">
        <v>181</v>
      </c>
      <c r="D364" s="21">
        <v>1</v>
      </c>
      <c r="E364" s="21">
        <v>0</v>
      </c>
      <c r="F364" s="21">
        <v>17172</v>
      </c>
      <c r="G364" s="21">
        <f t="shared" ref="G364:G372" si="54">F364-E364</f>
        <v>17172</v>
      </c>
    </row>
    <row r="365" spans="1:7" x14ac:dyDescent="0.3">
      <c r="A365" s="19" t="s">
        <v>24</v>
      </c>
      <c r="B365" s="21">
        <v>19109</v>
      </c>
      <c r="C365" s="21" t="s">
        <v>182</v>
      </c>
      <c r="D365" s="21">
        <v>1</v>
      </c>
      <c r="E365" s="21">
        <v>0</v>
      </c>
      <c r="F365" s="21">
        <v>9166</v>
      </c>
      <c r="G365" s="21">
        <f t="shared" si="54"/>
        <v>9166</v>
      </c>
    </row>
    <row r="366" spans="1:7" x14ac:dyDescent="0.3">
      <c r="A366" s="19" t="s">
        <v>24</v>
      </c>
      <c r="B366" s="21" t="s">
        <v>184</v>
      </c>
      <c r="C366" s="21" t="s">
        <v>183</v>
      </c>
      <c r="D366" s="21">
        <v>1</v>
      </c>
      <c r="E366" s="21">
        <v>0</v>
      </c>
      <c r="F366" s="21">
        <v>10497</v>
      </c>
      <c r="G366" s="21">
        <f t="shared" si="54"/>
        <v>10497</v>
      </c>
    </row>
    <row r="367" spans="1:7" x14ac:dyDescent="0.3">
      <c r="A367" s="19" t="s">
        <v>24</v>
      </c>
      <c r="B367" s="21">
        <v>19113</v>
      </c>
      <c r="C367" s="21" t="s">
        <v>185</v>
      </c>
      <c r="D367" s="21">
        <v>1</v>
      </c>
      <c r="E367" s="21">
        <v>0</v>
      </c>
      <c r="F367" s="21">
        <v>462</v>
      </c>
      <c r="G367" s="21">
        <f t="shared" si="54"/>
        <v>462</v>
      </c>
    </row>
    <row r="368" spans="1:7" x14ac:dyDescent="0.3">
      <c r="A368" s="19" t="s">
        <v>24</v>
      </c>
      <c r="B368" s="21">
        <v>19115</v>
      </c>
      <c r="C368" s="21" t="s">
        <v>186</v>
      </c>
      <c r="D368" s="21">
        <v>1</v>
      </c>
      <c r="E368" s="21">
        <v>0</v>
      </c>
      <c r="F368" s="21">
        <v>315</v>
      </c>
      <c r="G368" s="21">
        <f t="shared" si="54"/>
        <v>315</v>
      </c>
    </row>
    <row r="369" spans="1:7" x14ac:dyDescent="0.3">
      <c r="A369" s="19" t="s">
        <v>24</v>
      </c>
      <c r="B369" s="21">
        <v>19117</v>
      </c>
      <c r="C369" s="21" t="s">
        <v>187</v>
      </c>
      <c r="D369" s="21">
        <v>1</v>
      </c>
      <c r="E369" s="21">
        <v>0</v>
      </c>
      <c r="F369" s="21">
        <v>3744</v>
      </c>
      <c r="G369" s="21">
        <f t="shared" si="54"/>
        <v>3744</v>
      </c>
    </row>
    <row r="370" spans="1:7" x14ac:dyDescent="0.3">
      <c r="A370" s="19" t="s">
        <v>24</v>
      </c>
      <c r="B370" s="21">
        <v>19120</v>
      </c>
      <c r="C370" s="21" t="s">
        <v>188</v>
      </c>
      <c r="D370" s="21">
        <v>1</v>
      </c>
      <c r="E370" s="21">
        <v>0</v>
      </c>
      <c r="F370" s="21">
        <v>1532</v>
      </c>
      <c r="G370" s="21">
        <f t="shared" si="54"/>
        <v>1532</v>
      </c>
    </row>
    <row r="371" spans="1:7" x14ac:dyDescent="0.3">
      <c r="A371" s="19" t="s">
        <v>24</v>
      </c>
      <c r="B371" s="21">
        <v>19121</v>
      </c>
      <c r="C371" s="21" t="s">
        <v>189</v>
      </c>
      <c r="D371" s="21">
        <v>1</v>
      </c>
      <c r="E371" s="21">
        <v>0</v>
      </c>
      <c r="F371" s="21">
        <v>685</v>
      </c>
      <c r="G371" s="21">
        <f t="shared" si="54"/>
        <v>685</v>
      </c>
    </row>
    <row r="372" spans="1:7" x14ac:dyDescent="0.3">
      <c r="A372" s="19" t="s">
        <v>24</v>
      </c>
      <c r="B372" s="21">
        <v>19121</v>
      </c>
      <c r="C372" s="21" t="s">
        <v>189</v>
      </c>
      <c r="D372" s="21">
        <v>1</v>
      </c>
      <c r="E372" s="21">
        <v>865</v>
      </c>
      <c r="F372" s="21">
        <v>1647</v>
      </c>
      <c r="G372" s="21">
        <f t="shared" si="54"/>
        <v>782</v>
      </c>
    </row>
    <row r="373" spans="1:7" x14ac:dyDescent="0.3">
      <c r="A373" s="37"/>
      <c r="B373" s="38"/>
      <c r="C373" s="39"/>
      <c r="D373" s="43" t="s">
        <v>9</v>
      </c>
      <c r="E373" s="44"/>
      <c r="F373" s="44"/>
      <c r="G373" s="1">
        <f>SUM(G364:G372)</f>
        <v>44355</v>
      </c>
    </row>
    <row r="374" spans="1:7" x14ac:dyDescent="0.3">
      <c r="A374" s="40"/>
      <c r="B374" s="41"/>
      <c r="C374" s="42"/>
      <c r="D374" s="45" t="s">
        <v>11</v>
      </c>
      <c r="E374" s="46"/>
      <c r="F374" s="47"/>
      <c r="G374" s="2">
        <f>G373/$G$1*2</f>
        <v>152.07428571428571</v>
      </c>
    </row>
    <row r="377" spans="1:7" x14ac:dyDescent="0.3">
      <c r="A377" s="17" t="s">
        <v>111</v>
      </c>
      <c r="B377" s="48"/>
      <c r="C377" s="48"/>
      <c r="D377" s="48"/>
      <c r="E377" s="48"/>
      <c r="F377" s="48"/>
      <c r="G377" s="48"/>
    </row>
    <row r="378" spans="1:7" ht="28.8" x14ac:dyDescent="0.3">
      <c r="A378" s="18" t="s">
        <v>0</v>
      </c>
      <c r="B378" s="17" t="s">
        <v>1</v>
      </c>
      <c r="C378" s="17" t="s">
        <v>2</v>
      </c>
      <c r="D378" s="17" t="s">
        <v>10</v>
      </c>
      <c r="E378" s="17" t="s">
        <v>7</v>
      </c>
      <c r="F378" s="17" t="s">
        <v>8</v>
      </c>
      <c r="G378" s="17" t="s">
        <v>9</v>
      </c>
    </row>
    <row r="379" spans="1:7" x14ac:dyDescent="0.3">
      <c r="A379" s="19" t="s">
        <v>5</v>
      </c>
      <c r="B379" s="20"/>
      <c r="C379" s="21"/>
      <c r="D379" s="21">
        <v>1</v>
      </c>
      <c r="E379" s="21">
        <v>0</v>
      </c>
      <c r="F379" s="21">
        <v>0</v>
      </c>
      <c r="G379" s="21">
        <f>F379-E379</f>
        <v>0</v>
      </c>
    </row>
    <row r="380" spans="1:7" x14ac:dyDescent="0.3">
      <c r="A380" s="37"/>
      <c r="B380" s="38"/>
      <c r="C380" s="39"/>
      <c r="D380" s="49" t="s">
        <v>9</v>
      </c>
      <c r="E380" s="50"/>
      <c r="F380" s="51"/>
      <c r="G380" s="17">
        <f>SUM(G379:G379)</f>
        <v>0</v>
      </c>
    </row>
    <row r="381" spans="1:7" x14ac:dyDescent="0.3">
      <c r="A381" s="40"/>
      <c r="B381" s="41"/>
      <c r="C381" s="42"/>
      <c r="D381" s="45" t="s">
        <v>11</v>
      </c>
      <c r="E381" s="46"/>
      <c r="F381" s="47"/>
      <c r="G381" s="2">
        <f>G380/$G$1*2</f>
        <v>0</v>
      </c>
    </row>
    <row r="382" spans="1:7" x14ac:dyDescent="0.3">
      <c r="A382" s="19" t="s">
        <v>6</v>
      </c>
      <c r="B382" s="21"/>
      <c r="C382" s="21"/>
      <c r="D382" s="21">
        <v>1</v>
      </c>
      <c r="E382" s="21">
        <v>0</v>
      </c>
      <c r="F382" s="21">
        <v>0</v>
      </c>
      <c r="G382" s="21">
        <f t="shared" ref="G382" si="55">F382-E382</f>
        <v>0</v>
      </c>
    </row>
    <row r="383" spans="1:7" x14ac:dyDescent="0.3">
      <c r="A383" s="37"/>
      <c r="B383" s="38"/>
      <c r="C383" s="39"/>
      <c r="D383" s="49" t="s">
        <v>9</v>
      </c>
      <c r="E383" s="50"/>
      <c r="F383" s="51"/>
      <c r="G383" s="17">
        <f>SUM(G382:G382)</f>
        <v>0</v>
      </c>
    </row>
    <row r="384" spans="1:7" x14ac:dyDescent="0.3">
      <c r="A384" s="40"/>
      <c r="B384" s="41"/>
      <c r="C384" s="42"/>
      <c r="D384" s="45" t="s">
        <v>11</v>
      </c>
      <c r="E384" s="46"/>
      <c r="F384" s="47"/>
      <c r="G384" s="2">
        <f>G383/$G$1*2</f>
        <v>0</v>
      </c>
    </row>
    <row r="385" spans="1:7" x14ac:dyDescent="0.3">
      <c r="A385" s="19" t="s">
        <v>4</v>
      </c>
      <c r="B385" s="21">
        <v>19101</v>
      </c>
      <c r="C385" s="21" t="s">
        <v>173</v>
      </c>
      <c r="D385" s="21">
        <v>1</v>
      </c>
      <c r="E385" s="21">
        <v>16340</v>
      </c>
      <c r="F385" s="21">
        <v>61153</v>
      </c>
      <c r="G385" s="21">
        <f t="shared" ref="G385:G386" si="56">F385-E385</f>
        <v>44813</v>
      </c>
    </row>
    <row r="386" spans="1:7" x14ac:dyDescent="0.3">
      <c r="A386" s="19" t="s">
        <v>4</v>
      </c>
      <c r="B386" s="21">
        <v>19131</v>
      </c>
      <c r="C386" s="21" t="s">
        <v>190</v>
      </c>
      <c r="D386" s="21">
        <v>1</v>
      </c>
      <c r="E386" s="21">
        <v>19405</v>
      </c>
      <c r="F386" s="21">
        <v>25130</v>
      </c>
      <c r="G386" s="21">
        <f t="shared" si="56"/>
        <v>5725</v>
      </c>
    </row>
    <row r="387" spans="1:7" x14ac:dyDescent="0.3">
      <c r="A387" s="37"/>
      <c r="B387" s="38"/>
      <c r="C387" s="39"/>
      <c r="D387" s="49" t="s">
        <v>9</v>
      </c>
      <c r="E387" s="50"/>
      <c r="F387" s="50"/>
      <c r="G387" s="28">
        <f>SUM(G385:G386)</f>
        <v>50538</v>
      </c>
    </row>
    <row r="388" spans="1:7" x14ac:dyDescent="0.3">
      <c r="A388" s="40"/>
      <c r="B388" s="41"/>
      <c r="C388" s="42"/>
      <c r="D388" s="45" t="s">
        <v>11</v>
      </c>
      <c r="E388" s="46"/>
      <c r="F388" s="47"/>
      <c r="G388" s="2">
        <f>G387/$G$1*2</f>
        <v>173.27314285714286</v>
      </c>
    </row>
    <row r="389" spans="1:7" x14ac:dyDescent="0.3">
      <c r="A389" s="19" t="s">
        <v>24</v>
      </c>
      <c r="B389" s="21">
        <v>16183</v>
      </c>
      <c r="C389" s="21" t="s">
        <v>191</v>
      </c>
      <c r="D389" s="21">
        <v>1</v>
      </c>
      <c r="E389" s="21"/>
      <c r="F389" s="21">
        <v>6335</v>
      </c>
      <c r="G389" s="21">
        <f t="shared" ref="G389:G400" si="57">F389-E389</f>
        <v>6335</v>
      </c>
    </row>
    <row r="390" spans="1:7" x14ac:dyDescent="0.3">
      <c r="A390" s="19" t="s">
        <v>24</v>
      </c>
      <c r="B390" s="21">
        <v>19101</v>
      </c>
      <c r="C390" s="21" t="s">
        <v>173</v>
      </c>
      <c r="D390" s="21">
        <v>1</v>
      </c>
      <c r="E390" s="21">
        <v>61153</v>
      </c>
      <c r="F390" s="21">
        <v>71836</v>
      </c>
      <c r="G390" s="21">
        <f t="shared" si="57"/>
        <v>10683</v>
      </c>
    </row>
    <row r="391" spans="1:7" x14ac:dyDescent="0.3">
      <c r="A391" s="19" t="s">
        <v>24</v>
      </c>
      <c r="B391" s="21">
        <v>19130</v>
      </c>
      <c r="C391" s="21" t="s">
        <v>192</v>
      </c>
      <c r="D391" s="21">
        <v>1</v>
      </c>
      <c r="E391" s="21">
        <v>0</v>
      </c>
      <c r="F391" s="21">
        <v>3448</v>
      </c>
      <c r="G391" s="21">
        <f t="shared" si="57"/>
        <v>3448</v>
      </c>
    </row>
    <row r="392" spans="1:7" x14ac:dyDescent="0.3">
      <c r="A392" s="19" t="s">
        <v>24</v>
      </c>
      <c r="B392" s="21">
        <v>19131</v>
      </c>
      <c r="C392" s="21" t="s">
        <v>190</v>
      </c>
      <c r="D392" s="21">
        <v>1</v>
      </c>
      <c r="E392" s="21">
        <v>0</v>
      </c>
      <c r="F392" s="21">
        <v>19405</v>
      </c>
      <c r="G392" s="21">
        <f t="shared" si="57"/>
        <v>19405</v>
      </c>
    </row>
    <row r="393" spans="1:7" x14ac:dyDescent="0.3">
      <c r="A393" s="19" t="s">
        <v>24</v>
      </c>
      <c r="B393" s="21">
        <v>19131</v>
      </c>
      <c r="C393" s="21" t="s">
        <v>190</v>
      </c>
      <c r="D393" s="21">
        <v>1</v>
      </c>
      <c r="E393" s="21">
        <v>25130</v>
      </c>
      <c r="F393" s="21">
        <v>25183</v>
      </c>
      <c r="G393" s="21">
        <f t="shared" si="57"/>
        <v>53</v>
      </c>
    </row>
    <row r="394" spans="1:7" x14ac:dyDescent="0.3">
      <c r="A394" s="19" t="s">
        <v>24</v>
      </c>
      <c r="B394" s="21">
        <v>19131</v>
      </c>
      <c r="C394" s="21" t="s">
        <v>190</v>
      </c>
      <c r="D394" s="21">
        <v>1</v>
      </c>
      <c r="E394" s="21">
        <v>25326</v>
      </c>
      <c r="F394" s="21">
        <v>27945</v>
      </c>
      <c r="G394" s="21">
        <f t="shared" si="57"/>
        <v>2619</v>
      </c>
    </row>
    <row r="395" spans="1:7" x14ac:dyDescent="0.3">
      <c r="A395" s="19" t="s">
        <v>24</v>
      </c>
      <c r="B395" s="21">
        <v>19132</v>
      </c>
      <c r="C395" s="21" t="s">
        <v>193</v>
      </c>
      <c r="D395" s="21">
        <v>1</v>
      </c>
      <c r="E395" s="21">
        <v>0</v>
      </c>
      <c r="F395" s="21">
        <v>15126</v>
      </c>
      <c r="G395" s="21">
        <f t="shared" si="57"/>
        <v>15126</v>
      </c>
    </row>
    <row r="396" spans="1:7" x14ac:dyDescent="0.3">
      <c r="A396" s="19" t="s">
        <v>24</v>
      </c>
      <c r="B396" s="21">
        <v>19133</v>
      </c>
      <c r="C396" s="21" t="s">
        <v>194</v>
      </c>
      <c r="D396" s="21">
        <v>1</v>
      </c>
      <c r="E396" s="21">
        <v>0</v>
      </c>
      <c r="F396" s="21">
        <v>3363</v>
      </c>
      <c r="G396" s="21">
        <f t="shared" si="57"/>
        <v>3363</v>
      </c>
    </row>
    <row r="397" spans="1:7" x14ac:dyDescent="0.3">
      <c r="A397" s="19" t="s">
        <v>24</v>
      </c>
      <c r="B397" s="21">
        <v>19134</v>
      </c>
      <c r="C397" s="21" t="s">
        <v>195</v>
      </c>
      <c r="D397" s="21">
        <v>1</v>
      </c>
      <c r="E397" s="21">
        <v>0</v>
      </c>
      <c r="F397" s="21">
        <v>15833</v>
      </c>
      <c r="G397" s="21">
        <f t="shared" si="57"/>
        <v>15833</v>
      </c>
    </row>
    <row r="398" spans="1:7" x14ac:dyDescent="0.3">
      <c r="A398" s="19" t="s">
        <v>24</v>
      </c>
      <c r="B398" s="21">
        <v>19135</v>
      </c>
      <c r="C398" s="21" t="s">
        <v>196</v>
      </c>
      <c r="D398" s="21">
        <v>1</v>
      </c>
      <c r="E398" s="21">
        <v>0</v>
      </c>
      <c r="F398" s="21">
        <v>7360</v>
      </c>
      <c r="G398" s="21">
        <f t="shared" si="57"/>
        <v>7360</v>
      </c>
    </row>
    <row r="399" spans="1:7" x14ac:dyDescent="0.3">
      <c r="A399" s="19" t="s">
        <v>24</v>
      </c>
      <c r="B399" s="21">
        <v>19136</v>
      </c>
      <c r="C399" s="21" t="s">
        <v>197</v>
      </c>
      <c r="D399" s="21">
        <v>1</v>
      </c>
      <c r="E399" s="21">
        <v>0</v>
      </c>
      <c r="F399" s="21">
        <v>5020</v>
      </c>
      <c r="G399" s="21">
        <f t="shared" si="57"/>
        <v>5020</v>
      </c>
    </row>
    <row r="400" spans="1:7" x14ac:dyDescent="0.3">
      <c r="A400" s="19" t="s">
        <v>24</v>
      </c>
      <c r="B400" s="21">
        <v>19137</v>
      </c>
      <c r="C400" s="21" t="s">
        <v>198</v>
      </c>
      <c r="D400" s="21">
        <v>1</v>
      </c>
      <c r="E400" s="21">
        <v>0</v>
      </c>
      <c r="F400" s="21">
        <v>637</v>
      </c>
      <c r="G400" s="21">
        <f t="shared" si="57"/>
        <v>637</v>
      </c>
    </row>
    <row r="401" spans="1:7" x14ac:dyDescent="0.3">
      <c r="A401" s="37"/>
      <c r="B401" s="38"/>
      <c r="C401" s="39"/>
      <c r="D401" s="43" t="s">
        <v>9</v>
      </c>
      <c r="E401" s="44"/>
      <c r="F401" s="44"/>
      <c r="G401" s="1">
        <f>SUM(G389:G400)</f>
        <v>89882</v>
      </c>
    </row>
    <row r="402" spans="1:7" x14ac:dyDescent="0.3">
      <c r="A402" s="40"/>
      <c r="B402" s="41"/>
      <c r="C402" s="42"/>
      <c r="D402" s="45" t="s">
        <v>11</v>
      </c>
      <c r="E402" s="46"/>
      <c r="F402" s="47"/>
      <c r="G402" s="2">
        <f>G401/$G$1*2</f>
        <v>308.16685714285711</v>
      </c>
    </row>
    <row r="405" spans="1:7" x14ac:dyDescent="0.3">
      <c r="A405" s="17" t="s">
        <v>206</v>
      </c>
      <c r="B405" s="48"/>
      <c r="C405" s="48"/>
      <c r="D405" s="48"/>
      <c r="E405" s="48"/>
      <c r="F405" s="48"/>
      <c r="G405" s="48"/>
    </row>
    <row r="406" spans="1:7" ht="28.8" x14ac:dyDescent="0.3">
      <c r="A406" s="18" t="s">
        <v>0</v>
      </c>
      <c r="B406" s="17" t="s">
        <v>1</v>
      </c>
      <c r="C406" s="17" t="s">
        <v>2</v>
      </c>
      <c r="D406" s="17" t="s">
        <v>10</v>
      </c>
      <c r="E406" s="17" t="s">
        <v>7</v>
      </c>
      <c r="F406" s="17" t="s">
        <v>8</v>
      </c>
      <c r="G406" s="17" t="s">
        <v>9</v>
      </c>
    </row>
    <row r="407" spans="1:7" x14ac:dyDescent="0.3">
      <c r="A407" s="19" t="s">
        <v>5</v>
      </c>
      <c r="B407" s="20"/>
      <c r="C407" s="21"/>
      <c r="D407" s="21">
        <v>1</v>
      </c>
      <c r="E407" s="21">
        <v>0</v>
      </c>
      <c r="F407" s="21">
        <v>0</v>
      </c>
      <c r="G407" s="21">
        <f>F407-E407</f>
        <v>0</v>
      </c>
    </row>
    <row r="408" spans="1:7" x14ac:dyDescent="0.3">
      <c r="A408" s="37"/>
      <c r="B408" s="38"/>
      <c r="C408" s="39"/>
      <c r="D408" s="49" t="s">
        <v>9</v>
      </c>
      <c r="E408" s="50"/>
      <c r="F408" s="51"/>
      <c r="G408" s="17">
        <f>SUM(G403:G407)</f>
        <v>0</v>
      </c>
    </row>
    <row r="409" spans="1:7" x14ac:dyDescent="0.3">
      <c r="A409" s="40"/>
      <c r="B409" s="41"/>
      <c r="C409" s="42"/>
      <c r="D409" s="45" t="s">
        <v>11</v>
      </c>
      <c r="E409" s="46"/>
      <c r="F409" s="47"/>
      <c r="G409" s="2">
        <f>G408/$G$1*2</f>
        <v>0</v>
      </c>
    </row>
    <row r="410" spans="1:7" x14ac:dyDescent="0.3">
      <c r="A410" s="19" t="s">
        <v>6</v>
      </c>
      <c r="B410" s="21"/>
      <c r="C410" s="21"/>
      <c r="D410" s="21">
        <v>1</v>
      </c>
      <c r="E410" s="21">
        <v>0</v>
      </c>
      <c r="F410" s="21">
        <v>0</v>
      </c>
      <c r="G410" s="21">
        <f t="shared" ref="G410" si="58">F410-E410</f>
        <v>0</v>
      </c>
    </row>
    <row r="411" spans="1:7" x14ac:dyDescent="0.3">
      <c r="A411" s="37"/>
      <c r="B411" s="38"/>
      <c r="C411" s="39"/>
      <c r="D411" s="49" t="s">
        <v>9</v>
      </c>
      <c r="E411" s="50"/>
      <c r="F411" s="51"/>
      <c r="G411" s="17">
        <f>SUM(G406:G410)</f>
        <v>0</v>
      </c>
    </row>
    <row r="412" spans="1:7" x14ac:dyDescent="0.3">
      <c r="A412" s="40"/>
      <c r="B412" s="41"/>
      <c r="C412" s="42"/>
      <c r="D412" s="45" t="s">
        <v>11</v>
      </c>
      <c r="E412" s="46"/>
      <c r="F412" s="47"/>
      <c r="G412" s="2">
        <f>G411/$G$1*2</f>
        <v>0</v>
      </c>
    </row>
    <row r="413" spans="1:7" x14ac:dyDescent="0.3">
      <c r="A413" s="19" t="s">
        <v>4</v>
      </c>
      <c r="B413" s="21"/>
      <c r="C413" s="21"/>
      <c r="D413" s="21">
        <v>1</v>
      </c>
      <c r="E413" s="21">
        <v>0</v>
      </c>
      <c r="F413" s="21">
        <v>0</v>
      </c>
      <c r="G413" s="21">
        <f t="shared" ref="G413" si="59">F413-E413</f>
        <v>0</v>
      </c>
    </row>
    <row r="414" spans="1:7" x14ac:dyDescent="0.3">
      <c r="A414" s="37"/>
      <c r="B414" s="38"/>
      <c r="C414" s="39"/>
      <c r="D414" s="49" t="s">
        <v>9</v>
      </c>
      <c r="E414" s="50"/>
      <c r="F414" s="50"/>
      <c r="G414" s="28">
        <f>SUM(G409:G413)</f>
        <v>0</v>
      </c>
    </row>
    <row r="415" spans="1:7" x14ac:dyDescent="0.3">
      <c r="A415" s="40"/>
      <c r="B415" s="41"/>
      <c r="C415" s="42"/>
      <c r="D415" s="45" t="s">
        <v>11</v>
      </c>
      <c r="E415" s="46"/>
      <c r="F415" s="47"/>
      <c r="G415" s="2">
        <f>G414/$G$1*2</f>
        <v>0</v>
      </c>
    </row>
    <row r="416" spans="1:7" x14ac:dyDescent="0.3">
      <c r="A416" s="19" t="s">
        <v>24</v>
      </c>
      <c r="B416" s="21">
        <v>19138</v>
      </c>
      <c r="C416" s="21" t="s">
        <v>199</v>
      </c>
      <c r="D416" s="21">
        <v>1</v>
      </c>
      <c r="E416" s="21"/>
      <c r="F416" s="21">
        <v>2111</v>
      </c>
      <c r="G416" s="21">
        <f t="shared" ref="G416:G422" si="60">F416-E416</f>
        <v>2111</v>
      </c>
    </row>
    <row r="417" spans="1:7" x14ac:dyDescent="0.3">
      <c r="A417" s="19" t="s">
        <v>24</v>
      </c>
      <c r="B417" s="21">
        <v>19139</v>
      </c>
      <c r="C417" s="21" t="s">
        <v>200</v>
      </c>
      <c r="D417" s="21">
        <v>1</v>
      </c>
      <c r="E417" s="21"/>
      <c r="F417" s="21">
        <v>2957</v>
      </c>
      <c r="G417" s="21">
        <f t="shared" si="60"/>
        <v>2957</v>
      </c>
    </row>
    <row r="418" spans="1:7" x14ac:dyDescent="0.3">
      <c r="A418" s="19" t="s">
        <v>24</v>
      </c>
      <c r="B418" s="21">
        <v>19141</v>
      </c>
      <c r="C418" s="21" t="s">
        <v>201</v>
      </c>
      <c r="D418" s="21">
        <v>1</v>
      </c>
      <c r="E418" s="21"/>
      <c r="F418" s="21">
        <v>3964</v>
      </c>
      <c r="G418" s="21">
        <f t="shared" si="60"/>
        <v>3964</v>
      </c>
    </row>
    <row r="419" spans="1:7" x14ac:dyDescent="0.3">
      <c r="A419" s="19" t="s">
        <v>24</v>
      </c>
      <c r="B419" s="21">
        <v>19142</v>
      </c>
      <c r="C419" s="21" t="s">
        <v>202</v>
      </c>
      <c r="D419" s="21">
        <v>1</v>
      </c>
      <c r="E419" s="21"/>
      <c r="F419" s="21">
        <v>805</v>
      </c>
      <c r="G419" s="21">
        <f t="shared" si="60"/>
        <v>805</v>
      </c>
    </row>
    <row r="420" spans="1:7" x14ac:dyDescent="0.3">
      <c r="A420" s="19" t="s">
        <v>24</v>
      </c>
      <c r="B420" s="21">
        <v>19144</v>
      </c>
      <c r="C420" s="21" t="s">
        <v>203</v>
      </c>
      <c r="D420" s="21">
        <v>1</v>
      </c>
      <c r="E420" s="21"/>
      <c r="F420" s="21">
        <v>5079</v>
      </c>
      <c r="G420" s="21">
        <f t="shared" si="60"/>
        <v>5079</v>
      </c>
    </row>
    <row r="421" spans="1:7" x14ac:dyDescent="0.3">
      <c r="A421" s="19" t="s">
        <v>24</v>
      </c>
      <c r="B421" s="21">
        <v>19145</v>
      </c>
      <c r="C421" s="21" t="s">
        <v>204</v>
      </c>
      <c r="D421" s="21">
        <v>1</v>
      </c>
      <c r="E421" s="21"/>
      <c r="F421" s="21">
        <v>3344</v>
      </c>
      <c r="G421" s="21">
        <f t="shared" si="60"/>
        <v>3344</v>
      </c>
    </row>
    <row r="422" spans="1:7" x14ac:dyDescent="0.3">
      <c r="A422" s="19" t="s">
        <v>24</v>
      </c>
      <c r="B422" s="21">
        <v>19146</v>
      </c>
      <c r="C422" s="21" t="s">
        <v>205</v>
      </c>
      <c r="D422" s="21">
        <v>1</v>
      </c>
      <c r="E422" s="21"/>
      <c r="F422" s="21">
        <v>289</v>
      </c>
      <c r="G422" s="21">
        <f t="shared" si="60"/>
        <v>289</v>
      </c>
    </row>
    <row r="423" spans="1:7" x14ac:dyDescent="0.3">
      <c r="A423" s="37"/>
      <c r="B423" s="38"/>
      <c r="C423" s="39"/>
      <c r="D423" s="43" t="s">
        <v>9</v>
      </c>
      <c r="E423" s="44"/>
      <c r="F423" s="44"/>
      <c r="G423" s="1">
        <f>SUM(G404:G422)</f>
        <v>18549</v>
      </c>
    </row>
    <row r="424" spans="1:7" x14ac:dyDescent="0.3">
      <c r="A424" s="40"/>
      <c r="B424" s="41"/>
      <c r="C424" s="42"/>
      <c r="D424" s="45" t="s">
        <v>11</v>
      </c>
      <c r="E424" s="46"/>
      <c r="F424" s="47"/>
      <c r="G424" s="2">
        <f>G423/$G$1*8</f>
        <v>254.38628571428569</v>
      </c>
    </row>
  </sheetData>
  <mergeCells count="205">
    <mergeCell ref="A401:C402"/>
    <mergeCell ref="D401:F401"/>
    <mergeCell ref="D402:F402"/>
    <mergeCell ref="B377:G377"/>
    <mergeCell ref="A380:C381"/>
    <mergeCell ref="D380:F380"/>
    <mergeCell ref="D381:F381"/>
    <mergeCell ref="A383:C384"/>
    <mergeCell ref="D383:F383"/>
    <mergeCell ref="D384:F384"/>
    <mergeCell ref="A387:C388"/>
    <mergeCell ref="D387:F387"/>
    <mergeCell ref="D388:F388"/>
    <mergeCell ref="A354:C355"/>
    <mergeCell ref="D354:F354"/>
    <mergeCell ref="D355:F355"/>
    <mergeCell ref="A362:C363"/>
    <mergeCell ref="D362:F362"/>
    <mergeCell ref="D363:F363"/>
    <mergeCell ref="A373:C374"/>
    <mergeCell ref="D373:F373"/>
    <mergeCell ref="D374:F374"/>
    <mergeCell ref="A326:C327"/>
    <mergeCell ref="D326:F326"/>
    <mergeCell ref="D327:F327"/>
    <mergeCell ref="A334:C335"/>
    <mergeCell ref="D334:F334"/>
    <mergeCell ref="D335:F335"/>
    <mergeCell ref="B338:G338"/>
    <mergeCell ref="A348:C349"/>
    <mergeCell ref="D348:F348"/>
    <mergeCell ref="D349:F349"/>
    <mergeCell ref="A305:C306"/>
    <mergeCell ref="D305:F305"/>
    <mergeCell ref="D306:F306"/>
    <mergeCell ref="B309:G309"/>
    <mergeCell ref="A318:C319"/>
    <mergeCell ref="D318:F318"/>
    <mergeCell ref="D319:F319"/>
    <mergeCell ref="A321:C322"/>
    <mergeCell ref="D321:F321"/>
    <mergeCell ref="D322:F322"/>
    <mergeCell ref="B283:G283"/>
    <mergeCell ref="A286:C287"/>
    <mergeCell ref="D286:F286"/>
    <mergeCell ref="D287:F287"/>
    <mergeCell ref="A289:C290"/>
    <mergeCell ref="D289:F289"/>
    <mergeCell ref="D290:F290"/>
    <mergeCell ref="A296:C297"/>
    <mergeCell ref="D296:F296"/>
    <mergeCell ref="D297:F297"/>
    <mergeCell ref="A264:C265"/>
    <mergeCell ref="D264:F264"/>
    <mergeCell ref="D265:F265"/>
    <mergeCell ref="A271:C272"/>
    <mergeCell ref="D271:F271"/>
    <mergeCell ref="D272:F272"/>
    <mergeCell ref="A279:C280"/>
    <mergeCell ref="D279:F279"/>
    <mergeCell ref="D280:F280"/>
    <mergeCell ref="A243:C244"/>
    <mergeCell ref="D243:F243"/>
    <mergeCell ref="D244:F244"/>
    <mergeCell ref="A254:C255"/>
    <mergeCell ref="D254:F254"/>
    <mergeCell ref="D255:F255"/>
    <mergeCell ref="B258:G258"/>
    <mergeCell ref="A261:C262"/>
    <mergeCell ref="D261:F261"/>
    <mergeCell ref="D262:F262"/>
    <mergeCell ref="A228:C229"/>
    <mergeCell ref="D228:F228"/>
    <mergeCell ref="D229:F229"/>
    <mergeCell ref="B232:G232"/>
    <mergeCell ref="A235:C236"/>
    <mergeCell ref="D235:F235"/>
    <mergeCell ref="D236:F236"/>
    <mergeCell ref="A239:C240"/>
    <mergeCell ref="D239:F239"/>
    <mergeCell ref="D240:F240"/>
    <mergeCell ref="B213:G213"/>
    <mergeCell ref="A216:C217"/>
    <mergeCell ref="D216:F216"/>
    <mergeCell ref="D217:F217"/>
    <mergeCell ref="A219:C220"/>
    <mergeCell ref="D219:F219"/>
    <mergeCell ref="D220:F220"/>
    <mergeCell ref="A222:C223"/>
    <mergeCell ref="D222:F222"/>
    <mergeCell ref="D223:F223"/>
    <mergeCell ref="D162:F162"/>
    <mergeCell ref="D163:F163"/>
    <mergeCell ref="A150:C151"/>
    <mergeCell ref="D150:F150"/>
    <mergeCell ref="D151:F151"/>
    <mergeCell ref="A159:C160"/>
    <mergeCell ref="D159:F159"/>
    <mergeCell ref="D160:F160"/>
    <mergeCell ref="A78:C79"/>
    <mergeCell ref="D78:F78"/>
    <mergeCell ref="D79:F79"/>
    <mergeCell ref="A109:C110"/>
    <mergeCell ref="D109:F109"/>
    <mergeCell ref="D110:F110"/>
    <mergeCell ref="A92:C93"/>
    <mergeCell ref="D92:F92"/>
    <mergeCell ref="D93:F93"/>
    <mergeCell ref="A105:C106"/>
    <mergeCell ref="D105:F105"/>
    <mergeCell ref="D106:F106"/>
    <mergeCell ref="B82:G82"/>
    <mergeCell ref="A85:C86"/>
    <mergeCell ref="D85:F85"/>
    <mergeCell ref="D86:F86"/>
    <mergeCell ref="A137:C138"/>
    <mergeCell ref="D137:F137"/>
    <mergeCell ref="D138:F138"/>
    <mergeCell ref="A183:C184"/>
    <mergeCell ref="D183:F183"/>
    <mergeCell ref="D184:F184"/>
    <mergeCell ref="B165:G165"/>
    <mergeCell ref="A168:C169"/>
    <mergeCell ref="D168:F168"/>
    <mergeCell ref="D169:F169"/>
    <mergeCell ref="A171:C172"/>
    <mergeCell ref="D171:F171"/>
    <mergeCell ref="D172:F172"/>
    <mergeCell ref="B141:G141"/>
    <mergeCell ref="A144:C145"/>
    <mergeCell ref="D144:F144"/>
    <mergeCell ref="D145:F145"/>
    <mergeCell ref="A177:C178"/>
    <mergeCell ref="D177:F177"/>
    <mergeCell ref="D178:F178"/>
    <mergeCell ref="A147:C148"/>
    <mergeCell ref="D147:F147"/>
    <mergeCell ref="D148:F148"/>
    <mergeCell ref="A162:C163"/>
    <mergeCell ref="B115:G115"/>
    <mergeCell ref="A118:C119"/>
    <mergeCell ref="D118:F118"/>
    <mergeCell ref="D119:F119"/>
    <mergeCell ref="A121:C122"/>
    <mergeCell ref="D121:F121"/>
    <mergeCell ref="D122:F122"/>
    <mergeCell ref="A126:C127"/>
    <mergeCell ref="D126:F126"/>
    <mergeCell ref="D127:F127"/>
    <mergeCell ref="A89:C90"/>
    <mergeCell ref="D89:F89"/>
    <mergeCell ref="D90:F90"/>
    <mergeCell ref="A51:C52"/>
    <mergeCell ref="D51:F51"/>
    <mergeCell ref="D52:F52"/>
    <mergeCell ref="A70:C71"/>
    <mergeCell ref="D70:F70"/>
    <mergeCell ref="D71:F71"/>
    <mergeCell ref="A32:C33"/>
    <mergeCell ref="D32:F32"/>
    <mergeCell ref="D33:F33"/>
    <mergeCell ref="B36:G36"/>
    <mergeCell ref="A40:C41"/>
    <mergeCell ref="D40:F40"/>
    <mergeCell ref="D41:F41"/>
    <mergeCell ref="A45:C46"/>
    <mergeCell ref="D45:F45"/>
    <mergeCell ref="D46:F46"/>
    <mergeCell ref="A1:B1"/>
    <mergeCell ref="A206:C207"/>
    <mergeCell ref="D206:F206"/>
    <mergeCell ref="D207:F207"/>
    <mergeCell ref="A209:C210"/>
    <mergeCell ref="D209:F209"/>
    <mergeCell ref="D210:F210"/>
    <mergeCell ref="B187:G187"/>
    <mergeCell ref="A200:C201"/>
    <mergeCell ref="D200:F200"/>
    <mergeCell ref="D201:F201"/>
    <mergeCell ref="A203:C204"/>
    <mergeCell ref="D203:F203"/>
    <mergeCell ref="D204:F204"/>
    <mergeCell ref="B2:G2"/>
    <mergeCell ref="A7:C8"/>
    <mergeCell ref="D7:F7"/>
    <mergeCell ref="D8:F8"/>
    <mergeCell ref="A13:C14"/>
    <mergeCell ref="D13:F13"/>
    <mergeCell ref="D14:F14"/>
    <mergeCell ref="A27:C28"/>
    <mergeCell ref="D27:F27"/>
    <mergeCell ref="D28:F28"/>
    <mergeCell ref="A423:C424"/>
    <mergeCell ref="D423:F423"/>
    <mergeCell ref="D424:F424"/>
    <mergeCell ref="B405:G405"/>
    <mergeCell ref="A408:C409"/>
    <mergeCell ref="D408:F408"/>
    <mergeCell ref="D409:F409"/>
    <mergeCell ref="A411:C412"/>
    <mergeCell ref="D411:F411"/>
    <mergeCell ref="D412:F412"/>
    <mergeCell ref="A414:C415"/>
    <mergeCell ref="D414:F414"/>
    <mergeCell ref="D415:F415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504D7039E5A34F8B62CFB52D11897B" ma:contentTypeVersion="14" ma:contentTypeDescription="Loo uus dokument" ma:contentTypeScope="" ma:versionID="4b0ab6f44b1d8e3a357fed4a8f8d636a">
  <xsd:schema xmlns:xsd="http://www.w3.org/2001/XMLSchema" xmlns:xs="http://www.w3.org/2001/XMLSchema" xmlns:p="http://schemas.microsoft.com/office/2006/metadata/properties" xmlns:ns2="1bdc090b-9166-437b-aeb5-019f9eed8ff0" xmlns:ns3="45cdd78e-6fa9-4d47-8dc2-881e8e3669de" targetNamespace="http://schemas.microsoft.com/office/2006/metadata/properties" ma:root="true" ma:fieldsID="8f591aa48bd8a0874d9fd4070a459a63" ns2:_="" ns3:_="">
    <xsd:import namespace="1bdc090b-9166-437b-aeb5-019f9eed8ff0"/>
    <xsd:import namespace="45cdd78e-6fa9-4d47-8dc2-881e8e366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c090b-9166-437b-aeb5-019f9eed8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c4709e3d-dbd0-4881-8f7b-4a2f4ba494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dd78e-6fa9-4d47-8dc2-881e8e366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d7aa44a-439d-4610-9643-4118a80e75c8}" ma:internalName="TaxCatchAll" ma:showField="CatchAllData" ma:web="45cdd78e-6fa9-4d47-8dc2-881e8e3669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cdd78e-6fa9-4d47-8dc2-881e8e3669de" xsi:nil="true"/>
    <lcf76f155ced4ddcb4097134ff3c332f xmlns="1bdc090b-9166-437b-aeb5-019f9eed8f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C820CF-6745-4A84-866A-8DAB1546A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c090b-9166-437b-aeb5-019f9eed8ff0"/>
    <ds:schemaRef ds:uri="45cdd78e-6fa9-4d47-8dc2-881e8e366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BA50C-50CF-4A05-8AA8-B4B58EC79F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5A9EF1-0388-43AA-9D97-517D2E8A107E}">
  <ds:schemaRefs>
    <ds:schemaRef ds:uri="http://schemas.microsoft.com/office/2006/metadata/properties"/>
    <ds:schemaRef ds:uri="http://schemas.microsoft.com/office/infopath/2007/PartnerControls"/>
    <ds:schemaRef ds:uri="45cdd78e-6fa9-4d47-8dc2-881e8e3669de"/>
    <ds:schemaRef ds:uri="1bdc090b-9166-437b-aeb5-019f9eed8f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Pärnu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Lood</dc:creator>
  <cp:lastModifiedBy>Tõnis Pelapson</cp:lastModifiedBy>
  <dcterms:created xsi:type="dcterms:W3CDTF">2022-09-26T06:57:49Z</dcterms:created>
  <dcterms:modified xsi:type="dcterms:W3CDTF">2023-02-28T09:33:31Z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0x010100C5504D7039E5A34F8B62CFB52D11897B</vt:lpwstr>
  </property>
  <property fmtid="{D5CDD505-2E9C-101B-9397-08002B2CF9AE}" pid="3" name="MediaServiceImageTags">
    <vt:lpwstr/>
  </property>
</Properties>
</file>